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0700" windowHeight="8835"/>
  </bookViews>
  <sheets>
    <sheet name="02.2021" sheetId="1" r:id="rId1"/>
  </sheets>
  <definedNames>
    <definedName name="_xlnm.Print_Area" localSheetId="0">'02.2021'!$A$1:$AC$33</definedName>
  </definedNames>
  <calcPr calcId="145621" calcMode="autoNoTable"/>
</workbook>
</file>

<file path=xl/calcChain.xml><?xml version="1.0" encoding="utf-8"?>
<calcChain xmlns="http://schemas.openxmlformats.org/spreadsheetml/2006/main">
  <c r="A9" i="1" l="1"/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<sst xmlns="http://schemas.openxmlformats.org/spreadsheetml/2006/main" count="72" uniqueCount="33">
  <si>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</si>
  <si>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</si>
  <si>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</si>
  <si>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</si>
  <si>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</si>
  <si>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</si>
  <si>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Всего</t>
  </si>
  <si>
    <t>уровень напряжения</t>
  </si>
  <si>
    <t>ВН</t>
  </si>
  <si>
    <t>СН I</t>
  </si>
  <si>
    <t>СН II</t>
  </si>
  <si>
    <t>НН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</si>
  <si>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</si>
  <si>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</si>
  <si>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</si>
  <si>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</si>
  <si>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</si>
  <si>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</si>
  <si>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</si>
  <si>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</si>
  <si>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</si>
  <si>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</si>
  <si>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</si>
  <si>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</si>
  <si>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</si>
  <si>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</si>
  <si>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</si>
  <si>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</si>
  <si>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</si>
  <si>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4 и 6 ценовая категория</t>
  </si>
  <si>
    <t>ПАО "Россети Северный Кавказ" - "Ингушэнерго"</t>
  </si>
  <si>
    <t>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</si>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</sst>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8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30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D16" sqref="D16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89" t="s">
        <v>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45"/>
      <c r="Z1" s="45"/>
      <c r="AA1" s="45"/>
      <c r="AB1" s="45"/>
      <c r="AC1" s="45"/>
    </row>
    <row r="2" spans="1:30" ht="16.5" thickBot="1" x14ac:dyDescent="0.3">
      <c r="A2" s="56" t="s">
        <v>30</v>
      </c>
      <c r="B2" s="5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60" t="s">
        <v>25</v>
      </c>
      <c r="B3" s="29" t="s">
        <v>26</v>
      </c>
      <c r="C3" s="71">
        <v>44228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46"/>
      <c r="Z3" s="46"/>
      <c r="AA3" s="46"/>
      <c r="AB3" s="46"/>
      <c r="AC3" s="46"/>
    </row>
    <row r="4" spans="1:30" ht="27.75" customHeight="1" x14ac:dyDescent="0.25">
      <c r="A4" s="61"/>
      <c r="B4" s="90" t="s">
        <v>0</v>
      </c>
      <c r="C4" s="92" t="s">
        <v>20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4"/>
      <c r="T4" s="80" t="s">
        <v>28</v>
      </c>
      <c r="U4" s="81"/>
      <c r="V4" s="81"/>
      <c r="W4" s="81"/>
      <c r="X4" s="82"/>
      <c r="Y4" s="80" t="s">
        <v>28</v>
      </c>
      <c r="Z4" s="81"/>
      <c r="AA4" s="81"/>
      <c r="AB4" s="81"/>
      <c r="AC4" s="82"/>
      <c r="AD4" s="1"/>
    </row>
    <row r="5" spans="1:30" x14ac:dyDescent="0.25">
      <c r="A5" s="61"/>
      <c r="B5" s="90"/>
      <c r="C5" s="76" t="s">
        <v>23</v>
      </c>
      <c r="D5" s="95" t="s">
        <v>24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7"/>
      <c r="T5" s="83"/>
      <c r="U5" s="84"/>
      <c r="V5" s="84"/>
      <c r="W5" s="84"/>
      <c r="X5" s="85"/>
      <c r="Y5" s="83"/>
      <c r="Z5" s="84"/>
      <c r="AA5" s="84"/>
      <c r="AB5" s="84"/>
      <c r="AC5" s="85"/>
      <c r="AD5" s="1"/>
    </row>
    <row r="6" spans="1:30" ht="15" customHeight="1" x14ac:dyDescent="0.25">
      <c r="A6" s="61"/>
      <c r="B6" s="90"/>
      <c r="C6" s="77"/>
      <c r="D6" s="74" t="s">
        <v>21</v>
      </c>
      <c r="E6" s="63" t="s">
        <v>12</v>
      </c>
      <c r="F6" s="64"/>
      <c r="G6" s="64"/>
      <c r="H6" s="64"/>
      <c r="I6" s="65"/>
      <c r="J6" s="63" t="s">
        <v>19</v>
      </c>
      <c r="K6" s="64"/>
      <c r="L6" s="64"/>
      <c r="M6" s="64"/>
      <c r="N6" s="64"/>
      <c r="O6" s="63" t="s">
        <v>29</v>
      </c>
      <c r="P6" s="64"/>
      <c r="Q6" s="64"/>
      <c r="R6" s="64"/>
      <c r="S6" s="64"/>
      <c r="T6" s="83" t="s">
        <v>19</v>
      </c>
      <c r="U6" s="84"/>
      <c r="V6" s="84"/>
      <c r="W6" s="84"/>
      <c r="X6" s="85"/>
      <c r="Y6" s="83" t="s">
        <v>29</v>
      </c>
      <c r="Z6" s="84"/>
      <c r="AA6" s="84"/>
      <c r="AB6" s="84"/>
      <c r="AC6" s="85"/>
    </row>
    <row r="7" spans="1:30" ht="15" customHeight="1" x14ac:dyDescent="0.25">
      <c r="A7" s="61"/>
      <c r="B7" s="90"/>
      <c r="C7" s="77"/>
      <c r="D7" s="74"/>
      <c r="E7" s="69" t="s">
        <v>6</v>
      </c>
      <c r="F7" s="69" t="s">
        <v>7</v>
      </c>
      <c r="G7" s="69"/>
      <c r="H7" s="69"/>
      <c r="I7" s="69"/>
      <c r="J7" s="69" t="s">
        <v>6</v>
      </c>
      <c r="K7" s="69" t="s">
        <v>7</v>
      </c>
      <c r="L7" s="69"/>
      <c r="M7" s="69"/>
      <c r="N7" s="79"/>
      <c r="O7" s="69" t="s">
        <v>6</v>
      </c>
      <c r="P7" s="69" t="s">
        <v>7</v>
      </c>
      <c r="Q7" s="69"/>
      <c r="R7" s="69"/>
      <c r="S7" s="79"/>
      <c r="T7" s="86" t="s">
        <v>6</v>
      </c>
      <c r="U7" s="86" t="s">
        <v>7</v>
      </c>
      <c r="V7" s="86"/>
      <c r="W7" s="86"/>
      <c r="X7" s="88"/>
      <c r="Y7" s="86" t="s">
        <v>6</v>
      </c>
      <c r="Z7" s="86" t="s">
        <v>7</v>
      </c>
      <c r="AA7" s="86"/>
      <c r="AB7" s="86"/>
      <c r="AC7" s="88"/>
    </row>
    <row r="8" spans="1:30" ht="15.75" thickBot="1" x14ac:dyDescent="0.3">
      <c r="A8" s="62"/>
      <c r="B8" s="91"/>
      <c r="C8" s="78"/>
      <c r="D8" s="75"/>
      <c r="E8" s="70"/>
      <c r="F8" s="6" t="s">
        <v>8</v>
      </c>
      <c r="G8" s="6" t="s">
        <v>9</v>
      </c>
      <c r="H8" s="6" t="s">
        <v>10</v>
      </c>
      <c r="I8" s="6" t="s">
        <v>11</v>
      </c>
      <c r="J8" s="70"/>
      <c r="K8" s="6" t="s">
        <v>8</v>
      </c>
      <c r="L8" s="6" t="s">
        <v>9</v>
      </c>
      <c r="M8" s="6" t="s">
        <v>10</v>
      </c>
      <c r="N8" s="7" t="s">
        <v>11</v>
      </c>
      <c r="O8" s="70"/>
      <c r="P8" s="6" t="s">
        <v>8</v>
      </c>
      <c r="Q8" s="6" t="s">
        <v>9</v>
      </c>
      <c r="R8" s="6" t="s">
        <v>10</v>
      </c>
      <c r="S8" s="7" t="s">
        <v>11</v>
      </c>
      <c r="T8" s="87"/>
      <c r="U8" s="8" t="s">
        <v>8</v>
      </c>
      <c r="V8" s="8" t="s">
        <v>9</v>
      </c>
      <c r="W8" s="8" t="s">
        <v>10</v>
      </c>
      <c r="X8" s="9" t="s">
        <v>11</v>
      </c>
      <c r="Y8" s="87"/>
      <c r="Z8" s="8" t="s">
        <v>8</v>
      </c>
      <c r="AA8" s="8" t="s">
        <v>9</v>
      </c>
      <c r="AB8" s="8" t="s">
        <v>10</v>
      </c>
      <c r="AC8" s="9" t="s">
        <v>11</v>
      </c>
    </row>
    <row r="9" spans="1:30" ht="15.75" customHeight="1" x14ac:dyDescent="0.25">
      <c r="A9" s="66" t="str">
        <f>A2</f>
        <v>ПАО "Россети Северный Кавказ" - "Ингушэнерго"</v>
      </c>
      <c r="B9" s="10" t="s">
        <v>13</v>
      </c>
      <c r="C9" s="15">
        <f>E9+J9+D9+O9</f>
        <v>2086.4180000000001</v>
      </c>
      <c r="D9" s="5"/>
      <c r="E9" s="5">
        <f>F9+G9+H9+I9</f>
        <v>1204.357</v>
      </c>
      <c r="F9" s="20">
        <v>0</v>
      </c>
      <c r="G9" s="20">
        <v>0</v>
      </c>
      <c r="H9" s="20">
        <v>1122.5160000000001</v>
      </c>
      <c r="I9" s="20">
        <v>81.840999999999994</v>
      </c>
      <c r="J9" s="5">
        <f t="shared" ref="J9:J19" si="0">K9+L9+M9+N9</f>
        <v>433.952</v>
      </c>
      <c r="K9" s="20">
        <v>256</v>
      </c>
      <c r="L9" s="20">
        <v>0</v>
      </c>
      <c r="M9" s="20">
        <v>177.952</v>
      </c>
      <c r="N9" s="20">
        <v>0</v>
      </c>
      <c r="O9" s="5">
        <f t="shared" ref="O9:O19" si="1">P9+Q9+R9+S9</f>
        <v>448.10899999999998</v>
      </c>
      <c r="P9" s="20">
        <v>308.8</v>
      </c>
      <c r="Q9" s="20">
        <v>47.292000000000002</v>
      </c>
      <c r="R9" s="20">
        <v>92.016999999999996</v>
      </c>
      <c r="S9" s="20">
        <v>0</v>
      </c>
      <c r="T9" s="47">
        <f>U9+V9+W9+X9</f>
        <v>0.64600000000000002</v>
      </c>
      <c r="U9" s="48">
        <v>0.38100000000000001</v>
      </c>
      <c r="V9" s="48">
        <v>0</v>
      </c>
      <c r="W9" s="48">
        <v>0.26500000000000001</v>
      </c>
      <c r="X9" s="49">
        <v>0</v>
      </c>
      <c r="Y9" s="47">
        <f>Z9+AA9+AB9+AC9</f>
        <v>0.61599999999999999</v>
      </c>
      <c r="Z9" s="48">
        <v>0.45900000000000002</v>
      </c>
      <c r="AA9" s="48">
        <v>7.0999999999999994E-2</v>
      </c>
      <c r="AB9" s="48">
        <v>8.5999999999999993E-2</v>
      </c>
      <c r="AC9" s="49">
        <v>0</v>
      </c>
    </row>
    <row r="10" spans="1:30" ht="15" hidden="1" customHeight="1" outlineLevel="1" x14ac:dyDescent="0.25">
      <c r="A10" s="67"/>
      <c r="B10" s="11" t="s">
        <v>14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0">
        <v>0</v>
      </c>
      <c r="Q10" s="20">
        <v>0</v>
      </c>
      <c r="R10" s="20">
        <v>0</v>
      </c>
      <c r="S10" s="20">
        <v>0</v>
      </c>
      <c r="T10" s="50">
        <f t="shared" ref="T10:T19" si="4">U10+V10+W10+X10</f>
        <v>0</v>
      </c>
      <c r="U10" s="48">
        <v>0</v>
      </c>
      <c r="V10" s="48">
        <v>0</v>
      </c>
      <c r="W10" s="48">
        <v>0</v>
      </c>
      <c r="X10" s="49">
        <v>0</v>
      </c>
      <c r="Y10" s="50">
        <f t="shared" ref="Y10:Y19" si="5">Z10+AA10+AB10+AC10</f>
        <v>0</v>
      </c>
      <c r="Z10" s="48">
        <v>0</v>
      </c>
      <c r="AA10" s="48">
        <v>0</v>
      </c>
      <c r="AB10" s="48">
        <v>0</v>
      </c>
      <c r="AC10" s="49">
        <v>0</v>
      </c>
    </row>
    <row r="11" spans="1:30" ht="15" hidden="1" customHeight="1" outlineLevel="1" x14ac:dyDescent="0.25">
      <c r="A11" s="67"/>
      <c r="B11" s="11" t="s">
        <v>15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0">
        <v>0</v>
      </c>
      <c r="Q11" s="20">
        <v>0</v>
      </c>
      <c r="R11" s="20">
        <v>0</v>
      </c>
      <c r="S11" s="20">
        <v>0</v>
      </c>
      <c r="T11" s="50">
        <f t="shared" si="4"/>
        <v>0</v>
      </c>
      <c r="U11" s="48">
        <v>0</v>
      </c>
      <c r="V11" s="48">
        <v>0</v>
      </c>
      <c r="W11" s="48">
        <v>0</v>
      </c>
      <c r="X11" s="49">
        <v>0</v>
      </c>
      <c r="Y11" s="50">
        <f t="shared" si="5"/>
        <v>0</v>
      </c>
      <c r="Z11" s="48">
        <v>0</v>
      </c>
      <c r="AA11" s="48">
        <v>0</v>
      </c>
      <c r="AB11" s="48">
        <v>0</v>
      </c>
      <c r="AC11" s="49">
        <v>0</v>
      </c>
    </row>
    <row r="12" spans="1:30" collapsed="1" x14ac:dyDescent="0.25">
      <c r="A12" s="67"/>
      <c r="B12" s="11" t="s">
        <v>1</v>
      </c>
      <c r="C12" s="15">
        <f t="shared" si="2"/>
        <v>9987.4</v>
      </c>
      <c r="D12" s="2"/>
      <c r="E12" s="2">
        <f t="shared" si="3"/>
        <v>5390.1330000000007</v>
      </c>
      <c r="F12" s="21">
        <v>49.610999999999997</v>
      </c>
      <c r="G12" s="21">
        <v>32.1</v>
      </c>
      <c r="H12" s="21">
        <v>4169.6260000000002</v>
      </c>
      <c r="I12" s="21">
        <v>1138.796</v>
      </c>
      <c r="J12" s="2">
        <f t="shared" si="0"/>
        <v>4065.0379999999996</v>
      </c>
      <c r="K12" s="21">
        <v>0</v>
      </c>
      <c r="L12" s="21">
        <v>1364.059</v>
      </c>
      <c r="M12" s="21">
        <v>2699.788</v>
      </c>
      <c r="N12" s="21">
        <v>1.1910000000000001</v>
      </c>
      <c r="O12" s="2">
        <f t="shared" si="1"/>
        <v>532.22900000000004</v>
      </c>
      <c r="P12" s="20">
        <v>435.16</v>
      </c>
      <c r="Q12" s="20">
        <v>26.13</v>
      </c>
      <c r="R12" s="20">
        <v>1.0409999999999999</v>
      </c>
      <c r="S12" s="20">
        <v>69.897999999999996</v>
      </c>
      <c r="T12" s="50">
        <f t="shared" si="4"/>
        <v>6.0549999999999988</v>
      </c>
      <c r="U12" s="48">
        <v>0</v>
      </c>
      <c r="V12" s="48">
        <v>2.0299999999999998</v>
      </c>
      <c r="W12" s="48">
        <v>4.0229999999999997</v>
      </c>
      <c r="X12" s="49">
        <v>2E-3</v>
      </c>
      <c r="Y12" s="50">
        <f t="shared" si="5"/>
        <v>0.78600000000000003</v>
      </c>
      <c r="Z12" s="48">
        <v>0.64800000000000002</v>
      </c>
      <c r="AA12" s="48">
        <v>2.7E-2</v>
      </c>
      <c r="AB12" s="48">
        <v>1E-3</v>
      </c>
      <c r="AC12" s="49">
        <v>0.11</v>
      </c>
    </row>
    <row r="13" spans="1:30" x14ac:dyDescent="0.25">
      <c r="A13" s="67"/>
      <c r="B13" s="11" t="s">
        <v>16</v>
      </c>
      <c r="C13" s="15">
        <f t="shared" si="2"/>
        <v>630.11199999999997</v>
      </c>
      <c r="D13" s="2"/>
      <c r="E13" s="2">
        <f t="shared" si="3"/>
        <v>40.094000000000001</v>
      </c>
      <c r="F13" s="21">
        <v>0</v>
      </c>
      <c r="G13" s="21">
        <v>0</v>
      </c>
      <c r="H13" s="21">
        <v>28.524999999999999</v>
      </c>
      <c r="I13" s="21">
        <v>11.569000000000001</v>
      </c>
      <c r="J13" s="2">
        <f t="shared" si="0"/>
        <v>77.238</v>
      </c>
      <c r="K13" s="21">
        <v>0</v>
      </c>
      <c r="L13" s="21">
        <v>0</v>
      </c>
      <c r="M13" s="21">
        <v>77.238</v>
      </c>
      <c r="N13" s="21">
        <v>0</v>
      </c>
      <c r="O13" s="2">
        <f t="shared" si="1"/>
        <v>512.78</v>
      </c>
      <c r="P13" s="20">
        <v>454.76</v>
      </c>
      <c r="Q13" s="20">
        <v>58.02</v>
      </c>
      <c r="R13" s="20">
        <v>0</v>
      </c>
      <c r="S13" s="20">
        <v>0</v>
      </c>
      <c r="T13" s="50">
        <f t="shared" si="4"/>
        <v>0</v>
      </c>
      <c r="U13" s="48">
        <v>0</v>
      </c>
      <c r="V13" s="48">
        <v>0</v>
      </c>
      <c r="W13" s="48">
        <v>0</v>
      </c>
      <c r="X13" s="49">
        <v>0</v>
      </c>
      <c r="Y13" s="50">
        <f t="shared" si="5"/>
        <v>0.76300000000000001</v>
      </c>
      <c r="Z13" s="48">
        <v>0.67700000000000005</v>
      </c>
      <c r="AA13" s="48">
        <v>8.5999999999999993E-2</v>
      </c>
      <c r="AB13" s="48">
        <v>0</v>
      </c>
      <c r="AC13" s="49">
        <v>0</v>
      </c>
    </row>
    <row r="14" spans="1:30" x14ac:dyDescent="0.25">
      <c r="A14" s="67"/>
      <c r="B14" s="11" t="s">
        <v>17</v>
      </c>
      <c r="C14" s="15">
        <f t="shared" si="2"/>
        <v>9248.23</v>
      </c>
      <c r="D14" s="2"/>
      <c r="E14" s="2">
        <f t="shared" si="3"/>
        <v>8505.6829999999991</v>
      </c>
      <c r="F14" s="21">
        <v>109.547</v>
      </c>
      <c r="G14" s="21">
        <v>85.2</v>
      </c>
      <c r="H14" s="21">
        <v>6672.5689999999995</v>
      </c>
      <c r="I14" s="21">
        <v>1638.367</v>
      </c>
      <c r="J14" s="2">
        <f t="shared" si="0"/>
        <v>742.54700000000003</v>
      </c>
      <c r="K14" s="21">
        <v>0</v>
      </c>
      <c r="L14" s="21">
        <v>0</v>
      </c>
      <c r="M14" s="21">
        <v>742.54700000000003</v>
      </c>
      <c r="N14" s="21">
        <v>0</v>
      </c>
      <c r="O14" s="2">
        <f t="shared" si="1"/>
        <v>0</v>
      </c>
      <c r="P14" s="20">
        <v>0</v>
      </c>
      <c r="Q14" s="20">
        <v>0</v>
      </c>
      <c r="R14" s="20">
        <v>0</v>
      </c>
      <c r="S14" s="20">
        <v>0</v>
      </c>
      <c r="T14" s="50">
        <f t="shared" si="4"/>
        <v>1.22</v>
      </c>
      <c r="U14" s="48">
        <v>0</v>
      </c>
      <c r="V14" s="48">
        <v>0</v>
      </c>
      <c r="W14" s="48">
        <v>1.22</v>
      </c>
      <c r="X14" s="49">
        <v>0</v>
      </c>
      <c r="Y14" s="50">
        <f t="shared" si="5"/>
        <v>0</v>
      </c>
      <c r="Z14" s="48">
        <v>0</v>
      </c>
      <c r="AA14" s="48">
        <v>0</v>
      </c>
      <c r="AB14" s="48">
        <v>0</v>
      </c>
      <c r="AC14" s="49">
        <v>0</v>
      </c>
    </row>
    <row r="15" spans="1:30" x14ac:dyDescent="0.25">
      <c r="A15" s="67"/>
      <c r="B15" s="11" t="s">
        <v>18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0">
        <v>0</v>
      </c>
      <c r="Q15" s="20">
        <v>0</v>
      </c>
      <c r="R15" s="20">
        <v>0</v>
      </c>
      <c r="S15" s="20">
        <v>0</v>
      </c>
      <c r="T15" s="50">
        <f t="shared" si="4"/>
        <v>0</v>
      </c>
      <c r="U15" s="48">
        <v>0</v>
      </c>
      <c r="V15" s="48">
        <v>0</v>
      </c>
      <c r="W15" s="48">
        <v>0</v>
      </c>
      <c r="X15" s="49">
        <v>0</v>
      </c>
      <c r="Y15" s="50">
        <f t="shared" si="5"/>
        <v>0</v>
      </c>
      <c r="Z15" s="48">
        <v>0</v>
      </c>
      <c r="AA15" s="48">
        <v>0</v>
      </c>
      <c r="AB15" s="48">
        <v>0</v>
      </c>
      <c r="AC15" s="49">
        <v>0</v>
      </c>
    </row>
    <row r="16" spans="1:30" x14ac:dyDescent="0.25">
      <c r="A16" s="67"/>
      <c r="B16" s="12" t="s">
        <v>2</v>
      </c>
      <c r="C16" s="15">
        <f t="shared" si="2"/>
        <v>5819.2569999999996</v>
      </c>
      <c r="D16" s="3">
        <v>5819.2569999999996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67"/>
      <c r="B17" s="12" t="s">
        <v>3</v>
      </c>
      <c r="C17" s="15">
        <f t="shared" si="2"/>
        <v>11112.119000000001</v>
      </c>
      <c r="D17" s="3">
        <v>11112.119000000001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67"/>
      <c r="B18" s="11" t="s">
        <v>22</v>
      </c>
      <c r="C18" s="15">
        <f t="shared" si="2"/>
        <v>170.93600000000001</v>
      </c>
      <c r="D18" s="3">
        <v>170.93600000000001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67"/>
      <c r="B19" s="11" t="s">
        <v>4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68"/>
      <c r="B20" s="18" t="s">
        <v>5</v>
      </c>
      <c r="C20" s="19">
        <f>SUM(C9:C19)</f>
        <v>39054.471999999994</v>
      </c>
      <c r="D20" s="39">
        <f>SUM(D9:D19)</f>
        <v>17102.312000000002</v>
      </c>
      <c r="E20" s="40">
        <f>F20+G20+H20+I20</f>
        <v>15140.267</v>
      </c>
      <c r="F20" s="39">
        <f>SUM(F9:F19)</f>
        <v>159.15799999999999</v>
      </c>
      <c r="G20" s="39">
        <f t="shared" ref="G20" si="6">SUM(G9:G19)</f>
        <v>117.30000000000001</v>
      </c>
      <c r="H20" s="39">
        <f>SUM(H9:H19)</f>
        <v>11993.235999999999</v>
      </c>
      <c r="I20" s="39">
        <f>SUM(I9:I19)</f>
        <v>2870.5729999999999</v>
      </c>
      <c r="J20" s="40">
        <f t="shared" ref="J20:X20" si="7">SUM(J9:J19)</f>
        <v>5318.7749999999996</v>
      </c>
      <c r="K20" s="39">
        <f t="shared" si="7"/>
        <v>256</v>
      </c>
      <c r="L20" s="39">
        <f t="shared" si="7"/>
        <v>1364.059</v>
      </c>
      <c r="M20" s="39">
        <f t="shared" si="7"/>
        <v>3697.5249999999996</v>
      </c>
      <c r="N20" s="39">
        <f t="shared" si="7"/>
        <v>1.1910000000000001</v>
      </c>
      <c r="O20" s="40">
        <f t="shared" ref="O20:S20" si="8">SUM(O9:O19)</f>
        <v>1493.1179999999999</v>
      </c>
      <c r="P20" s="39">
        <f t="shared" si="8"/>
        <v>1198.72</v>
      </c>
      <c r="Q20" s="39">
        <f t="shared" si="8"/>
        <v>131.44200000000001</v>
      </c>
      <c r="R20" s="39">
        <f t="shared" si="8"/>
        <v>93.057999999999993</v>
      </c>
      <c r="S20" s="39">
        <f t="shared" si="8"/>
        <v>69.897999999999996</v>
      </c>
      <c r="T20" s="51">
        <f t="shared" si="7"/>
        <v>7.9209999999999985</v>
      </c>
      <c r="U20" s="52">
        <f t="shared" si="7"/>
        <v>0.38100000000000001</v>
      </c>
      <c r="V20" s="52">
        <f t="shared" si="7"/>
        <v>2.0299999999999998</v>
      </c>
      <c r="W20" s="52">
        <f t="shared" si="7"/>
        <v>5.5079999999999991</v>
      </c>
      <c r="X20" s="53">
        <f t="shared" si="7"/>
        <v>2E-3</v>
      </c>
      <c r="Y20" s="51">
        <f t="shared" ref="Y20:AC20" si="9">SUM(Y9:Y19)</f>
        <v>2.165</v>
      </c>
      <c r="Z20" s="52">
        <f t="shared" si="9"/>
        <v>1.784</v>
      </c>
      <c r="AA20" s="52">
        <f t="shared" si="9"/>
        <v>0.184</v>
      </c>
      <c r="AB20" s="52">
        <f t="shared" si="9"/>
        <v>8.6999999999999994E-2</v>
      </c>
      <c r="AC20" s="53">
        <f t="shared" si="9"/>
        <v>0.11</v>
      </c>
    </row>
    <row r="21" spans="1:30" x14ac:dyDescent="0.25">
      <c r="A21" s="57" t="s">
        <v>31</v>
      </c>
      <c r="B21" s="14" t="s">
        <v>13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58"/>
      <c r="B22" s="11" t="s">
        <v>14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58"/>
      <c r="B23" s="11" t="s">
        <v>15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58"/>
      <c r="B24" s="11" t="s">
        <v>1</v>
      </c>
      <c r="C24" s="16">
        <f t="shared" si="10"/>
        <v>7.6639999999999997</v>
      </c>
      <c r="D24" s="2"/>
      <c r="E24" s="2">
        <f t="shared" si="11"/>
        <v>7.6639999999999997</v>
      </c>
      <c r="F24" s="21"/>
      <c r="G24" s="21"/>
      <c r="H24" s="21"/>
      <c r="I24" s="21">
        <v>7.6639999999999997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58"/>
      <c r="B25" s="11" t="s">
        <v>16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58"/>
      <c r="B26" s="11" t="s">
        <v>17</v>
      </c>
      <c r="C26" s="16">
        <f t="shared" si="10"/>
        <v>111.56699999999999</v>
      </c>
      <c r="D26" s="2"/>
      <c r="E26" s="2">
        <f t="shared" si="11"/>
        <v>111.56699999999999</v>
      </c>
      <c r="F26" s="21"/>
      <c r="G26" s="21"/>
      <c r="H26" s="21"/>
      <c r="I26" s="21">
        <v>111.56699999999999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58"/>
      <c r="B27" s="11" t="s">
        <v>18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58"/>
      <c r="B28" s="12" t="s">
        <v>2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58"/>
      <c r="B29" s="12" t="s">
        <v>3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58"/>
      <c r="B30" s="11" t="s">
        <v>22</v>
      </c>
      <c r="C30" s="17">
        <f t="shared" si="10"/>
        <v>63.280999999999999</v>
      </c>
      <c r="D30" s="3">
        <v>63.280999999999999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58"/>
      <c r="B31" s="11" t="s">
        <v>4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59"/>
      <c r="B32" s="13" t="s">
        <v>5</v>
      </c>
      <c r="C32" s="19">
        <f t="shared" si="10"/>
        <v>182.512</v>
      </c>
      <c r="D32" s="39">
        <f>SUM(D21:D31)</f>
        <v>63.280999999999999</v>
      </c>
      <c r="E32" s="40">
        <f t="shared" si="11"/>
        <v>119.23099999999999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119.23099999999999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54" t="s">
        <v>27</v>
      </c>
      <c r="B33" s="55"/>
      <c r="C33" s="19">
        <f>C20+C32</f>
        <v>39236.983999999997</v>
      </c>
      <c r="D33" s="31">
        <f>D20+D32</f>
        <v>17165.593000000001</v>
      </c>
      <c r="E33" s="30">
        <f>E20+E32</f>
        <v>15259.498</v>
      </c>
      <c r="F33" s="31">
        <f t="shared" ref="F33:X33" si="21">F20+F32</f>
        <v>159.15799999999999</v>
      </c>
      <c r="G33" s="31">
        <f t="shared" si="21"/>
        <v>117.30000000000001</v>
      </c>
      <c r="H33" s="31">
        <f t="shared" si="21"/>
        <v>11993.235999999999</v>
      </c>
      <c r="I33" s="31">
        <f t="shared" si="21"/>
        <v>2989.8040000000001</v>
      </c>
      <c r="J33" s="30">
        <f t="shared" si="21"/>
        <v>5318.7749999999996</v>
      </c>
      <c r="K33" s="31">
        <f t="shared" si="21"/>
        <v>256</v>
      </c>
      <c r="L33" s="31">
        <f t="shared" si="21"/>
        <v>1364.059</v>
      </c>
      <c r="M33" s="31">
        <f t="shared" si="21"/>
        <v>3697.5249999999996</v>
      </c>
      <c r="N33" s="31">
        <f t="shared" si="21"/>
        <v>1.1910000000000001</v>
      </c>
      <c r="O33" s="30">
        <f t="shared" ref="O33:S33" si="22">O20+O32</f>
        <v>1493.1179999999999</v>
      </c>
      <c r="P33" s="31">
        <f t="shared" si="22"/>
        <v>1198.72</v>
      </c>
      <c r="Q33" s="31">
        <f t="shared" si="22"/>
        <v>131.44200000000001</v>
      </c>
      <c r="R33" s="31">
        <f t="shared" si="22"/>
        <v>93.057999999999993</v>
      </c>
      <c r="S33" s="31">
        <f t="shared" si="22"/>
        <v>69.897999999999996</v>
      </c>
      <c r="T33" s="32">
        <f t="shared" si="21"/>
        <v>7.9209999999999985</v>
      </c>
      <c r="U33" s="33">
        <f t="shared" si="21"/>
        <v>0.38100000000000001</v>
      </c>
      <c r="V33" s="33">
        <f t="shared" si="21"/>
        <v>2.0299999999999998</v>
      </c>
      <c r="W33" s="33">
        <f t="shared" si="21"/>
        <v>5.5079999999999991</v>
      </c>
      <c r="X33" s="34">
        <f t="shared" si="21"/>
        <v>2E-3</v>
      </c>
      <c r="Y33" s="32">
        <f t="shared" ref="Y33:AC33" si="23">Y20+Y32</f>
        <v>2.165</v>
      </c>
      <c r="Z33" s="33">
        <f t="shared" si="23"/>
        <v>1.784</v>
      </c>
      <c r="AA33" s="33">
        <f t="shared" si="23"/>
        <v>0.184</v>
      </c>
      <c r="AB33" s="33">
        <f t="shared" si="23"/>
        <v>8.6999999999999994E-2</v>
      </c>
      <c r="AC33" s="34">
        <f t="shared" si="23"/>
        <v>0.11</v>
      </c>
    </row>
    <row r="35" spans="1:29" x14ac:dyDescent="0.25">
      <c r="C35" s="36"/>
    </row>
  </sheetData>
  <mergeCells count="29"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02.2021</vt:lpstr>
      <vt:lpstr>'02.2021'!Область_печати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2021-03-25T08:25:21Z</dcterms:modified>
</cp:coreProperties>
</file>