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0700" windowHeight="8835"/>
  </bookViews>
  <sheets>
    <sheet name="05.2020" sheetId="1" r:id="rId1"/>
  </sheets>
  <definedNames>
    <definedName name="_xlnm.Print_Area" localSheetId="0">'05.2020'!$A$1:$AC$33</definedName>
  </definedNames>
  <calcPr calcId="145621"/>
</workbook>
</file>

<file path=xl/calcChain.xml><?xml version="1.0" encoding="utf-8"?>
<calcChain xmlns="http://schemas.openxmlformats.org/spreadsheetml/2006/main">
  <c r="A9" i="1" l="1"/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<sst xmlns="http://schemas.openxmlformats.org/spreadsheetml/2006/main" count="72" uniqueCount="33">
  <si>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</si>
  <si>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</si>
  <si>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</si>
  <si>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</si>
  <si>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</si>
  <si>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</si>
  <si>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Всего</t>
  </si>
  <si>
    <t>уровень напряжения</t>
  </si>
  <si>
    <t>ВН</t>
  </si>
  <si>
    <t>СН I</t>
  </si>
  <si>
    <t>СН II</t>
  </si>
  <si>
    <t>НН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</si>
  <si>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</si>
  <si>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</si>
  <si>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</si>
  <si>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</si>
  <si>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</si>
  <si>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</si>
  <si>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</si>
  <si>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</si>
  <si>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</si>
  <si>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</si>
  <si>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</si>
  <si>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</si>
  <si>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</si>
  <si>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</si>
  <si>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</si>
  <si>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</si>
  <si>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</si>
  <si>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4 и 6 ценовая категория</t>
  </si>
  <si>
    <t>ПАО "Россети Северный Кавказ" - "Ингушэнерго"</t>
  </si>
  <si>
    <t>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</si>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</sst>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8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30" xfId="0" applyNumberFormat="1" applyFont="1" applyBorder="1" applyAlignment="1">
      <alignment horizontal="center" vertical="center" textRotation="90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E17" sqref="E17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45"/>
      <c r="Z1" s="45"/>
      <c r="AA1" s="45"/>
      <c r="AB1" s="45"/>
      <c r="AC1" s="45"/>
    </row>
    <row r="2" spans="1:30" ht="16.5" thickBot="1" x14ac:dyDescent="0.3">
      <c r="A2" s="79" t="s">
        <v>30</v>
      </c>
      <c r="B2" s="79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83" t="s">
        <v>25</v>
      </c>
      <c r="B3" s="29" t="s">
        <v>26</v>
      </c>
      <c r="C3" s="90">
        <v>43952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  <c r="Y3" s="46"/>
      <c r="Z3" s="46"/>
      <c r="AA3" s="46"/>
      <c r="AB3" s="46"/>
      <c r="AC3" s="46"/>
    </row>
    <row r="4" spans="1:30" ht="27.75" customHeight="1" x14ac:dyDescent="0.25">
      <c r="A4" s="84"/>
      <c r="B4" s="64" t="s">
        <v>0</v>
      </c>
      <c r="C4" s="71" t="s">
        <v>20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54" t="s">
        <v>28</v>
      </c>
      <c r="U4" s="55"/>
      <c r="V4" s="55"/>
      <c r="W4" s="55"/>
      <c r="X4" s="56"/>
      <c r="Y4" s="54" t="s">
        <v>28</v>
      </c>
      <c r="Z4" s="55"/>
      <c r="AA4" s="55"/>
      <c r="AB4" s="55"/>
      <c r="AC4" s="56"/>
      <c r="AD4" s="1"/>
    </row>
    <row r="5" spans="1:30" x14ac:dyDescent="0.25">
      <c r="A5" s="84"/>
      <c r="B5" s="64"/>
      <c r="C5" s="95" t="s">
        <v>23</v>
      </c>
      <c r="D5" s="74" t="s">
        <v>24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57"/>
      <c r="U5" s="58"/>
      <c r="V5" s="58"/>
      <c r="W5" s="58"/>
      <c r="X5" s="59"/>
      <c r="Y5" s="57"/>
      <c r="Z5" s="58"/>
      <c r="AA5" s="58"/>
      <c r="AB5" s="58"/>
      <c r="AC5" s="59"/>
      <c r="AD5" s="1"/>
    </row>
    <row r="6" spans="1:30" ht="15" customHeight="1" x14ac:dyDescent="0.25">
      <c r="A6" s="84"/>
      <c r="B6" s="64"/>
      <c r="C6" s="96"/>
      <c r="D6" s="93" t="s">
        <v>21</v>
      </c>
      <c r="E6" s="66" t="s">
        <v>12</v>
      </c>
      <c r="F6" s="67"/>
      <c r="G6" s="67"/>
      <c r="H6" s="67"/>
      <c r="I6" s="86"/>
      <c r="J6" s="66" t="s">
        <v>19</v>
      </c>
      <c r="K6" s="67"/>
      <c r="L6" s="67"/>
      <c r="M6" s="67"/>
      <c r="N6" s="67"/>
      <c r="O6" s="66" t="s">
        <v>29</v>
      </c>
      <c r="P6" s="67"/>
      <c r="Q6" s="67"/>
      <c r="R6" s="67"/>
      <c r="S6" s="67"/>
      <c r="T6" s="57" t="s">
        <v>19</v>
      </c>
      <c r="U6" s="58"/>
      <c r="V6" s="58"/>
      <c r="W6" s="58"/>
      <c r="X6" s="59"/>
      <c r="Y6" s="57" t="s">
        <v>29</v>
      </c>
      <c r="Z6" s="58"/>
      <c r="AA6" s="58"/>
      <c r="AB6" s="58"/>
      <c r="AC6" s="59"/>
    </row>
    <row r="7" spans="1:30" ht="15" customHeight="1" x14ac:dyDescent="0.25">
      <c r="A7" s="84"/>
      <c r="B7" s="64"/>
      <c r="C7" s="96"/>
      <c r="D7" s="93"/>
      <c r="E7" s="68" t="s">
        <v>6</v>
      </c>
      <c r="F7" s="68" t="s">
        <v>7</v>
      </c>
      <c r="G7" s="68"/>
      <c r="H7" s="68"/>
      <c r="I7" s="68"/>
      <c r="J7" s="68" t="s">
        <v>6</v>
      </c>
      <c r="K7" s="68" t="s">
        <v>7</v>
      </c>
      <c r="L7" s="68"/>
      <c r="M7" s="68"/>
      <c r="N7" s="70"/>
      <c r="O7" s="68" t="s">
        <v>6</v>
      </c>
      <c r="P7" s="68" t="s">
        <v>7</v>
      </c>
      <c r="Q7" s="68"/>
      <c r="R7" s="68"/>
      <c r="S7" s="70"/>
      <c r="T7" s="60" t="s">
        <v>6</v>
      </c>
      <c r="U7" s="60" t="s">
        <v>7</v>
      </c>
      <c r="V7" s="60"/>
      <c r="W7" s="60"/>
      <c r="X7" s="62"/>
      <c r="Y7" s="60" t="s">
        <v>6</v>
      </c>
      <c r="Z7" s="60" t="s">
        <v>7</v>
      </c>
      <c r="AA7" s="60"/>
      <c r="AB7" s="60"/>
      <c r="AC7" s="62"/>
    </row>
    <row r="8" spans="1:30" ht="15.75" thickBot="1" x14ac:dyDescent="0.3">
      <c r="A8" s="85"/>
      <c r="B8" s="65"/>
      <c r="C8" s="97"/>
      <c r="D8" s="94"/>
      <c r="E8" s="69"/>
      <c r="F8" s="6" t="s">
        <v>8</v>
      </c>
      <c r="G8" s="6" t="s">
        <v>9</v>
      </c>
      <c r="H8" s="6" t="s">
        <v>10</v>
      </c>
      <c r="I8" s="6" t="s">
        <v>11</v>
      </c>
      <c r="J8" s="69"/>
      <c r="K8" s="6" t="s">
        <v>8</v>
      </c>
      <c r="L8" s="6" t="s">
        <v>9</v>
      </c>
      <c r="M8" s="6" t="s">
        <v>10</v>
      </c>
      <c r="N8" s="7" t="s">
        <v>11</v>
      </c>
      <c r="O8" s="69"/>
      <c r="P8" s="6" t="s">
        <v>8</v>
      </c>
      <c r="Q8" s="6" t="s">
        <v>9</v>
      </c>
      <c r="R8" s="6" t="s">
        <v>10</v>
      </c>
      <c r="S8" s="7" t="s">
        <v>11</v>
      </c>
      <c r="T8" s="61"/>
      <c r="U8" s="8" t="s">
        <v>8</v>
      </c>
      <c r="V8" s="8" t="s">
        <v>9</v>
      </c>
      <c r="W8" s="8" t="s">
        <v>10</v>
      </c>
      <c r="X8" s="9" t="s">
        <v>11</v>
      </c>
      <c r="Y8" s="61"/>
      <c r="Z8" s="8" t="s">
        <v>8</v>
      </c>
      <c r="AA8" s="8" t="s">
        <v>9</v>
      </c>
      <c r="AB8" s="8" t="s">
        <v>10</v>
      </c>
      <c r="AC8" s="9" t="s">
        <v>11</v>
      </c>
    </row>
    <row r="9" spans="1:30" ht="15.75" customHeight="1" x14ac:dyDescent="0.25">
      <c r="A9" s="87" t="str">
        <f>A2</f>
        <v>ПАО "Россети Северный Кавказ" - "Ингушэнерго"</v>
      </c>
      <c r="B9" s="10" t="s">
        <v>13</v>
      </c>
      <c r="C9" s="15">
        <f>E9+J9+D9+O9</f>
        <v>1047.701</v>
      </c>
      <c r="D9" s="5"/>
      <c r="E9" s="5">
        <f>F9+G9+H9+I9</f>
        <v>460.88299999999998</v>
      </c>
      <c r="F9" s="20">
        <v>0</v>
      </c>
      <c r="G9" s="20">
        <v>0</v>
      </c>
      <c r="H9" s="20">
        <v>404.25299999999999</v>
      </c>
      <c r="I9" s="20">
        <v>56.63</v>
      </c>
      <c r="J9" s="5">
        <f t="shared" ref="J9:J19" si="0">K9+L9+M9+N9</f>
        <v>300.02699999999999</v>
      </c>
      <c r="K9" s="20">
        <v>158</v>
      </c>
      <c r="L9" s="20">
        <v>21.437999999999999</v>
      </c>
      <c r="M9" s="20">
        <v>120.589</v>
      </c>
      <c r="N9" s="20">
        <v>0</v>
      </c>
      <c r="O9" s="5">
        <f t="shared" ref="O9:O19" si="1">P9+Q9+R9+S9</f>
        <v>286.791</v>
      </c>
      <c r="P9" s="20">
        <v>227.2</v>
      </c>
      <c r="Q9" s="20">
        <v>8.2200000000000006</v>
      </c>
      <c r="R9" s="20">
        <v>51.371000000000002</v>
      </c>
      <c r="S9" s="20">
        <v>0</v>
      </c>
      <c r="T9" s="47">
        <f>U9+V9+W9+X9</f>
        <v>0.495</v>
      </c>
      <c r="U9" s="48">
        <v>0.30399999999999999</v>
      </c>
      <c r="V9" s="48">
        <v>2.8999999999999998E-2</v>
      </c>
      <c r="W9" s="48">
        <v>0.16200000000000001</v>
      </c>
      <c r="X9" s="49">
        <v>0</v>
      </c>
      <c r="Y9" s="47">
        <f>Z9+AA9+AB9+AC9</f>
        <v>0.377</v>
      </c>
      <c r="Z9" s="48">
        <v>0.29699999999999999</v>
      </c>
      <c r="AA9" s="48">
        <v>1.0999999999999999E-2</v>
      </c>
      <c r="AB9" s="48">
        <v>6.9000000000000006E-2</v>
      </c>
      <c r="AC9" s="49">
        <v>0</v>
      </c>
    </row>
    <row r="10" spans="1:30" ht="15" hidden="1" customHeight="1" outlineLevel="1" x14ac:dyDescent="0.25">
      <c r="A10" s="88"/>
      <c r="B10" s="11" t="s">
        <v>14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50">
        <f t="shared" ref="T10:T19" si="4">U10+V10+W10+X10</f>
        <v>0</v>
      </c>
      <c r="U10" s="48">
        <v>0</v>
      </c>
      <c r="V10" s="48">
        <v>0</v>
      </c>
      <c r="W10" s="48">
        <v>0</v>
      </c>
      <c r="X10" s="49">
        <v>0</v>
      </c>
      <c r="Y10" s="50">
        <f t="shared" ref="Y10:Y19" si="5">Z10+AA10+AB10+AC10</f>
        <v>0</v>
      </c>
      <c r="Z10" s="48">
        <v>0</v>
      </c>
      <c r="AA10" s="48">
        <v>0</v>
      </c>
      <c r="AB10" s="48">
        <v>0</v>
      </c>
      <c r="AC10" s="49">
        <v>0</v>
      </c>
    </row>
    <row r="11" spans="1:30" ht="15" hidden="1" customHeight="1" outlineLevel="1" x14ac:dyDescent="0.25">
      <c r="A11" s="88"/>
      <c r="B11" s="11" t="s">
        <v>15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50">
        <f t="shared" si="4"/>
        <v>0</v>
      </c>
      <c r="U11" s="48">
        <v>0</v>
      </c>
      <c r="V11" s="48">
        <v>0</v>
      </c>
      <c r="W11" s="48">
        <v>0</v>
      </c>
      <c r="X11" s="49">
        <v>0</v>
      </c>
      <c r="Y11" s="50">
        <f t="shared" si="5"/>
        <v>0</v>
      </c>
      <c r="Z11" s="48">
        <v>0</v>
      </c>
      <c r="AA11" s="48">
        <v>0</v>
      </c>
      <c r="AB11" s="48">
        <v>0</v>
      </c>
      <c r="AC11" s="49">
        <v>0</v>
      </c>
    </row>
    <row r="12" spans="1:30" collapsed="1" x14ac:dyDescent="0.25">
      <c r="A12" s="88"/>
      <c r="B12" s="11" t="s">
        <v>1</v>
      </c>
      <c r="C12" s="15">
        <f t="shared" si="2"/>
        <v>8372.2819999999992</v>
      </c>
      <c r="D12" s="2"/>
      <c r="E12" s="2">
        <f t="shared" si="3"/>
        <v>3411.6129999999998</v>
      </c>
      <c r="F12" s="21">
        <v>55.52</v>
      </c>
      <c r="G12" s="21">
        <v>16.96</v>
      </c>
      <c r="H12" s="21">
        <v>2517.6729999999998</v>
      </c>
      <c r="I12" s="21">
        <v>821.46</v>
      </c>
      <c r="J12" s="2">
        <f t="shared" si="0"/>
        <v>4722.6440000000002</v>
      </c>
      <c r="K12" s="21">
        <v>0</v>
      </c>
      <c r="L12" s="21">
        <v>1739.7049999999999</v>
      </c>
      <c r="M12" s="21">
        <v>2981.9870000000001</v>
      </c>
      <c r="N12" s="21">
        <v>0.95199999999999996</v>
      </c>
      <c r="O12" s="2">
        <f t="shared" si="1"/>
        <v>238.02500000000001</v>
      </c>
      <c r="P12" s="21">
        <v>67.06</v>
      </c>
      <c r="Q12" s="21">
        <v>24.84</v>
      </c>
      <c r="R12" s="21">
        <v>60.959000000000003</v>
      </c>
      <c r="S12" s="21">
        <v>85.165999999999997</v>
      </c>
      <c r="T12" s="50">
        <f t="shared" si="4"/>
        <v>6.3810000000000002</v>
      </c>
      <c r="U12" s="48">
        <v>0</v>
      </c>
      <c r="V12" s="48">
        <v>2.3380000000000001</v>
      </c>
      <c r="W12" s="48">
        <v>4.0419999999999998</v>
      </c>
      <c r="X12" s="49">
        <v>1E-3</v>
      </c>
      <c r="Y12" s="50">
        <f t="shared" si="5"/>
        <v>0.32100000000000001</v>
      </c>
      <c r="Z12" s="48">
        <v>0.09</v>
      </c>
      <c r="AA12" s="48">
        <v>2.9000000000000001E-2</v>
      </c>
      <c r="AB12" s="48">
        <v>8.5000000000000006E-2</v>
      </c>
      <c r="AC12" s="49">
        <v>0.11700000000000001</v>
      </c>
    </row>
    <row r="13" spans="1:30" x14ac:dyDescent="0.25">
      <c r="A13" s="88"/>
      <c r="B13" s="11" t="s">
        <v>16</v>
      </c>
      <c r="C13" s="15">
        <f t="shared" si="2"/>
        <v>540.37199999999996</v>
      </c>
      <c r="D13" s="2"/>
      <c r="E13" s="2">
        <f t="shared" si="3"/>
        <v>56.131999999999998</v>
      </c>
      <c r="F13" s="21">
        <v>0</v>
      </c>
      <c r="G13" s="21">
        <v>42.116999999999997</v>
      </c>
      <c r="H13" s="21">
        <v>0</v>
      </c>
      <c r="I13" s="21">
        <v>14.015000000000001</v>
      </c>
      <c r="J13" s="2">
        <f t="shared" si="0"/>
        <v>0</v>
      </c>
      <c r="K13" s="21">
        <v>0</v>
      </c>
      <c r="L13" s="21">
        <v>0</v>
      </c>
      <c r="M13" s="21">
        <v>0</v>
      </c>
      <c r="N13" s="21">
        <v>0</v>
      </c>
      <c r="O13" s="2">
        <f t="shared" si="1"/>
        <v>484.24</v>
      </c>
      <c r="P13" s="21">
        <v>447.16</v>
      </c>
      <c r="Q13" s="21">
        <v>37.08</v>
      </c>
      <c r="R13" s="21">
        <v>0</v>
      </c>
      <c r="S13" s="21">
        <v>0</v>
      </c>
      <c r="T13" s="50">
        <f t="shared" si="4"/>
        <v>0</v>
      </c>
      <c r="U13" s="48">
        <v>0</v>
      </c>
      <c r="V13" s="48">
        <v>0</v>
      </c>
      <c r="W13" s="48">
        <v>0</v>
      </c>
      <c r="X13" s="49">
        <v>0</v>
      </c>
      <c r="Y13" s="50">
        <f t="shared" si="5"/>
        <v>0.64500000000000002</v>
      </c>
      <c r="Z13" s="48">
        <v>0.59499999999999997</v>
      </c>
      <c r="AA13" s="48">
        <v>0.05</v>
      </c>
      <c r="AB13" s="48">
        <v>0</v>
      </c>
      <c r="AC13" s="49">
        <v>0</v>
      </c>
    </row>
    <row r="14" spans="1:30" x14ac:dyDescent="0.25">
      <c r="A14" s="88"/>
      <c r="B14" s="11" t="s">
        <v>17</v>
      </c>
      <c r="C14" s="15">
        <f t="shared" si="2"/>
        <v>6578.16</v>
      </c>
      <c r="D14" s="2"/>
      <c r="E14" s="2">
        <f t="shared" si="3"/>
        <v>5678.18</v>
      </c>
      <c r="F14" s="21">
        <v>101.56100000000001</v>
      </c>
      <c r="G14" s="21">
        <v>39.6</v>
      </c>
      <c r="H14" s="21">
        <v>3673.4259999999999</v>
      </c>
      <c r="I14" s="21">
        <v>1863.5930000000001</v>
      </c>
      <c r="J14" s="2">
        <f t="shared" si="0"/>
        <v>899.98</v>
      </c>
      <c r="K14" s="21">
        <v>0</v>
      </c>
      <c r="L14" s="21">
        <v>0</v>
      </c>
      <c r="M14" s="21">
        <v>899.98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50">
        <f t="shared" si="4"/>
        <v>1.21</v>
      </c>
      <c r="U14" s="48">
        <v>0</v>
      </c>
      <c r="V14" s="48">
        <v>0</v>
      </c>
      <c r="W14" s="48">
        <v>1.21</v>
      </c>
      <c r="X14" s="49">
        <v>0</v>
      </c>
      <c r="Y14" s="50">
        <f t="shared" si="5"/>
        <v>0</v>
      </c>
      <c r="Z14" s="48">
        <v>0</v>
      </c>
      <c r="AA14" s="48">
        <v>0</v>
      </c>
      <c r="AB14" s="48">
        <v>0</v>
      </c>
      <c r="AC14" s="49">
        <v>0</v>
      </c>
    </row>
    <row r="15" spans="1:30" x14ac:dyDescent="0.25">
      <c r="A15" s="88"/>
      <c r="B15" s="11" t="s">
        <v>18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50">
        <f t="shared" si="4"/>
        <v>0</v>
      </c>
      <c r="U15" s="48">
        <v>0</v>
      </c>
      <c r="V15" s="48">
        <v>0</v>
      </c>
      <c r="W15" s="48">
        <v>0</v>
      </c>
      <c r="X15" s="49">
        <v>0</v>
      </c>
      <c r="Y15" s="50">
        <f t="shared" si="5"/>
        <v>0</v>
      </c>
      <c r="Z15" s="48">
        <v>0</v>
      </c>
      <c r="AA15" s="48">
        <v>0</v>
      </c>
      <c r="AB15" s="48">
        <v>0</v>
      </c>
      <c r="AC15" s="49">
        <v>0</v>
      </c>
    </row>
    <row r="16" spans="1:30" x14ac:dyDescent="0.25">
      <c r="A16" s="88"/>
      <c r="B16" s="12" t="s">
        <v>2</v>
      </c>
      <c r="C16" s="15">
        <f t="shared" si="2"/>
        <v>5925.45</v>
      </c>
      <c r="D16" s="3">
        <v>5925.45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88"/>
      <c r="B17" s="12" t="s">
        <v>3</v>
      </c>
      <c r="C17" s="15">
        <f t="shared" si="2"/>
        <v>11598.87</v>
      </c>
      <c r="D17" s="3">
        <v>11598.87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88"/>
      <c r="B18" s="11" t="s">
        <v>22</v>
      </c>
      <c r="C18" s="15">
        <f t="shared" si="2"/>
        <v>142.303</v>
      </c>
      <c r="D18" s="3">
        <v>142.303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88"/>
      <c r="B19" s="11" t="s">
        <v>4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89"/>
      <c r="B20" s="18" t="s">
        <v>5</v>
      </c>
      <c r="C20" s="19">
        <f>SUM(C9:C19)</f>
        <v>34205.137999999999</v>
      </c>
      <c r="D20" s="39">
        <f>SUM(D9:D19)</f>
        <v>17666.623</v>
      </c>
      <c r="E20" s="40">
        <f>F20+G20+H20+I20</f>
        <v>9606.8080000000009</v>
      </c>
      <c r="F20" s="39">
        <f>SUM(F9:F19)</f>
        <v>157.08100000000002</v>
      </c>
      <c r="G20" s="39">
        <f t="shared" ref="G20" si="6">SUM(G9:G19)</f>
        <v>98.676999999999992</v>
      </c>
      <c r="H20" s="39">
        <f>SUM(H9:H19)</f>
        <v>6595.3519999999999</v>
      </c>
      <c r="I20" s="39">
        <f>SUM(I9:I19)</f>
        <v>2755.6980000000003</v>
      </c>
      <c r="J20" s="40">
        <f t="shared" ref="J20:X20" si="7">SUM(J9:J19)</f>
        <v>5922.6509999999998</v>
      </c>
      <c r="K20" s="39">
        <f t="shared" si="7"/>
        <v>158</v>
      </c>
      <c r="L20" s="39">
        <f t="shared" si="7"/>
        <v>1761.143</v>
      </c>
      <c r="M20" s="39">
        <f t="shared" si="7"/>
        <v>4002.556</v>
      </c>
      <c r="N20" s="39">
        <f t="shared" si="7"/>
        <v>0.95199999999999996</v>
      </c>
      <c r="O20" s="40">
        <f t="shared" ref="O20:S20" si="8">SUM(O9:O19)</f>
        <v>1009.056</v>
      </c>
      <c r="P20" s="39">
        <f t="shared" si="8"/>
        <v>741.42000000000007</v>
      </c>
      <c r="Q20" s="39">
        <f t="shared" si="8"/>
        <v>70.14</v>
      </c>
      <c r="R20" s="39">
        <f t="shared" si="8"/>
        <v>112.33000000000001</v>
      </c>
      <c r="S20" s="39">
        <f t="shared" si="8"/>
        <v>85.165999999999997</v>
      </c>
      <c r="T20" s="51">
        <f t="shared" si="7"/>
        <v>8.0860000000000003</v>
      </c>
      <c r="U20" s="52">
        <f t="shared" si="7"/>
        <v>0.30399999999999999</v>
      </c>
      <c r="V20" s="52">
        <f t="shared" si="7"/>
        <v>2.367</v>
      </c>
      <c r="W20" s="52">
        <f t="shared" si="7"/>
        <v>5.4139999999999997</v>
      </c>
      <c r="X20" s="53">
        <f t="shared" si="7"/>
        <v>1E-3</v>
      </c>
      <c r="Y20" s="51">
        <f t="shared" ref="Y20:AC20" si="9">SUM(Y9:Y19)</f>
        <v>1.343</v>
      </c>
      <c r="Z20" s="52">
        <f t="shared" si="9"/>
        <v>0.98199999999999998</v>
      </c>
      <c r="AA20" s="52">
        <f t="shared" si="9"/>
        <v>0.09</v>
      </c>
      <c r="AB20" s="52">
        <f t="shared" si="9"/>
        <v>0.15400000000000003</v>
      </c>
      <c r="AC20" s="53">
        <f t="shared" si="9"/>
        <v>0.11700000000000001</v>
      </c>
    </row>
    <row r="21" spans="1:30" x14ac:dyDescent="0.25">
      <c r="A21" s="80" t="s">
        <v>31</v>
      </c>
      <c r="B21" s="14" t="s">
        <v>13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81"/>
      <c r="B22" s="11" t="s">
        <v>14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81"/>
      <c r="B23" s="11" t="s">
        <v>15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81"/>
      <c r="B24" s="11" t="s">
        <v>1</v>
      </c>
      <c r="C24" s="16">
        <f t="shared" si="10"/>
        <v>9.0679999999999996</v>
      </c>
      <c r="D24" s="2"/>
      <c r="E24" s="2">
        <f t="shared" si="11"/>
        <v>9.0679999999999996</v>
      </c>
      <c r="F24" s="21"/>
      <c r="G24" s="21"/>
      <c r="H24" s="21"/>
      <c r="I24" s="21">
        <v>9.0679999999999996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81"/>
      <c r="B25" s="11" t="s">
        <v>16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81"/>
      <c r="B26" s="11" t="s">
        <v>17</v>
      </c>
      <c r="C26" s="16">
        <f t="shared" si="10"/>
        <v>104.041</v>
      </c>
      <c r="D26" s="2"/>
      <c r="E26" s="2">
        <f t="shared" si="11"/>
        <v>104.041</v>
      </c>
      <c r="F26" s="21"/>
      <c r="G26" s="21"/>
      <c r="H26" s="21"/>
      <c r="I26" s="21">
        <v>104.041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81"/>
      <c r="B27" s="11" t="s">
        <v>18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81"/>
      <c r="B28" s="12" t="s">
        <v>2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81"/>
      <c r="B29" s="12" t="s">
        <v>3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81"/>
      <c r="B30" s="11" t="s">
        <v>22</v>
      </c>
      <c r="C30" s="17">
        <f t="shared" si="10"/>
        <v>73.668000000000006</v>
      </c>
      <c r="D30" s="3">
        <v>73.668000000000006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81"/>
      <c r="B31" s="11" t="s">
        <v>4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82"/>
      <c r="B32" s="13" t="s">
        <v>5</v>
      </c>
      <c r="C32" s="19">
        <f t="shared" si="10"/>
        <v>186.77699999999999</v>
      </c>
      <c r="D32" s="39">
        <f>SUM(D21:D31)</f>
        <v>73.668000000000006</v>
      </c>
      <c r="E32" s="40">
        <f t="shared" si="11"/>
        <v>113.10899999999999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113.10899999999999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77" t="s">
        <v>27</v>
      </c>
      <c r="B33" s="78"/>
      <c r="C33" s="19">
        <f>C20+C32</f>
        <v>34391.915000000001</v>
      </c>
      <c r="D33" s="31">
        <f>D20+D32</f>
        <v>17740.291000000001</v>
      </c>
      <c r="E33" s="30">
        <f>E20+E32</f>
        <v>9719.9170000000013</v>
      </c>
      <c r="F33" s="31">
        <f t="shared" ref="F33:X33" si="21">F20+F32</f>
        <v>157.08100000000002</v>
      </c>
      <c r="G33" s="31">
        <f t="shared" si="21"/>
        <v>98.676999999999992</v>
      </c>
      <c r="H33" s="31">
        <f t="shared" si="21"/>
        <v>6595.3519999999999</v>
      </c>
      <c r="I33" s="31">
        <f t="shared" si="21"/>
        <v>2868.8070000000002</v>
      </c>
      <c r="J33" s="30">
        <f t="shared" si="21"/>
        <v>5922.6509999999998</v>
      </c>
      <c r="K33" s="31">
        <f t="shared" si="21"/>
        <v>158</v>
      </c>
      <c r="L33" s="31">
        <f t="shared" si="21"/>
        <v>1761.143</v>
      </c>
      <c r="M33" s="31">
        <f t="shared" si="21"/>
        <v>4002.556</v>
      </c>
      <c r="N33" s="31">
        <f t="shared" si="21"/>
        <v>0.95199999999999996</v>
      </c>
      <c r="O33" s="30">
        <f t="shared" ref="O33:S33" si="22">O20+O32</f>
        <v>1009.056</v>
      </c>
      <c r="P33" s="31">
        <f t="shared" si="22"/>
        <v>741.42000000000007</v>
      </c>
      <c r="Q33" s="31">
        <f t="shared" si="22"/>
        <v>70.14</v>
      </c>
      <c r="R33" s="31">
        <f t="shared" si="22"/>
        <v>112.33000000000001</v>
      </c>
      <c r="S33" s="31">
        <f t="shared" si="22"/>
        <v>85.165999999999997</v>
      </c>
      <c r="T33" s="32">
        <f t="shared" si="21"/>
        <v>8.0860000000000003</v>
      </c>
      <c r="U33" s="33">
        <f t="shared" si="21"/>
        <v>0.30399999999999999</v>
      </c>
      <c r="V33" s="33">
        <f t="shared" si="21"/>
        <v>2.367</v>
      </c>
      <c r="W33" s="33">
        <f t="shared" si="21"/>
        <v>5.4139999999999997</v>
      </c>
      <c r="X33" s="34">
        <f t="shared" si="21"/>
        <v>1E-3</v>
      </c>
      <c r="Y33" s="32">
        <f t="shared" ref="Y33:AC33" si="23">Y20+Y32</f>
        <v>1.343</v>
      </c>
      <c r="Z33" s="33">
        <f t="shared" si="23"/>
        <v>0.98199999999999998</v>
      </c>
      <c r="AA33" s="33">
        <f t="shared" si="23"/>
        <v>0.09</v>
      </c>
      <c r="AB33" s="33">
        <f t="shared" si="23"/>
        <v>0.15400000000000003</v>
      </c>
      <c r="AC33" s="34">
        <f t="shared" si="23"/>
        <v>0.11700000000000001</v>
      </c>
    </row>
    <row r="35" spans="1:29" x14ac:dyDescent="0.25">
      <c r="C35" s="36"/>
    </row>
  </sheetData>
  <mergeCells count="29"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05.2020</vt:lpstr>
      <vt:lpstr>'05.2020'!Область_печати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2020-06-23T11:32:53Z</dcterms:modified>
</cp:coreProperties>
</file>