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 СВОД" sheetId="1" r:id="rId1"/>
    <sheet name="по 30 апреля ПО 6-10кВ" sheetId="2" r:id="rId2"/>
    <sheet name="по 30 апреля 0,4кВ" sheetId="3" r:id="rId3"/>
  </sheets>
  <definedNames/>
  <calcPr fullCalcOnLoad="1"/>
</workbook>
</file>

<file path=xl/sharedStrings.xml><?xml version="1.0" encoding="utf-8"?>
<sst xmlns="http://schemas.openxmlformats.org/spreadsheetml/2006/main" count="610" uniqueCount="200">
  <si>
    <t xml:space="preserve">Форма отчета по стандартам раскрытия информации субъектами оптового и розничных рынков  </t>
  </si>
  <si>
    <t>электрической энергии, утвержденными  ПП РФ от 21 января 2004 г. № 24</t>
  </si>
  <si>
    <t>№</t>
  </si>
  <si>
    <t>Центр питания</t>
  </si>
  <si>
    <t>Количество поданных заявок</t>
  </si>
  <si>
    <t>Заявленная мощность                                кВт</t>
  </si>
  <si>
    <t>Количество заключенных договоров        шт</t>
  </si>
  <si>
    <t xml:space="preserve">Присоединеная мощьность по договорам ТП     кВт  </t>
  </si>
  <si>
    <t>Нальчикская группа ПС</t>
  </si>
  <si>
    <t>1.</t>
  </si>
  <si>
    <t>ПС «Нальчик»</t>
  </si>
  <si>
    <t>2.</t>
  </si>
  <si>
    <t>ПС «Телемеханика-1»</t>
  </si>
  <si>
    <t>3.</t>
  </si>
  <si>
    <t>ПС «Искож»</t>
  </si>
  <si>
    <t>4.</t>
  </si>
  <si>
    <t>ПС «СКЭП-Н»</t>
  </si>
  <si>
    <t>5.</t>
  </si>
  <si>
    <t>ПС «Долинск»</t>
  </si>
  <si>
    <t>6.</t>
  </si>
  <si>
    <t>ПС «Дубки»</t>
  </si>
  <si>
    <t>7.</t>
  </si>
  <si>
    <t>ПС «Птицефабрика»</t>
  </si>
  <si>
    <t>итого:</t>
  </si>
  <si>
    <t>Малкинская группа ПС</t>
  </si>
  <si>
    <t>9.</t>
  </si>
  <si>
    <t>ПС «Малка»</t>
  </si>
  <si>
    <t>10.</t>
  </si>
  <si>
    <t>ПС «Каменномостская»</t>
  </si>
  <si>
    <t>11.</t>
  </si>
  <si>
    <t>ПС «Залукокоаже»</t>
  </si>
  <si>
    <t>12.</t>
  </si>
  <si>
    <t>ПС «Залукодес»</t>
  </si>
  <si>
    <t>13.</t>
  </si>
  <si>
    <t>ПС «Сармаково»</t>
  </si>
  <si>
    <t>14.</t>
  </si>
  <si>
    <t>ПС «Аурсентх»</t>
  </si>
  <si>
    <t>Эльбрусская  группа ПС</t>
  </si>
  <si>
    <t>15.</t>
  </si>
  <si>
    <t>ПС «ЦРУ»</t>
  </si>
  <si>
    <t>16.</t>
  </si>
  <si>
    <t>ПС «Адыл-Су»</t>
  </si>
  <si>
    <t>17.</t>
  </si>
  <si>
    <t>ПС «Нейтрино»</t>
  </si>
  <si>
    <t>18.</t>
  </si>
  <si>
    <t>ПС «Чегет»</t>
  </si>
  <si>
    <t>19.</t>
  </si>
  <si>
    <t>ПС «Терскол»</t>
  </si>
  <si>
    <t>20.</t>
  </si>
  <si>
    <t>ПС «Джайлык»</t>
  </si>
  <si>
    <t>21.</t>
  </si>
  <si>
    <t>ПС «Соц. городок»</t>
  </si>
  <si>
    <t>22.</t>
  </si>
  <si>
    <t>ПС «Чалмас»</t>
  </si>
  <si>
    <t>23.</t>
  </si>
  <si>
    <t>ПС  «РМЗ»</t>
  </si>
  <si>
    <t>24.</t>
  </si>
  <si>
    <t>РП «Водогрейная»</t>
  </si>
  <si>
    <t>ПС «Былым»</t>
  </si>
  <si>
    <t>ПС "Гунделен"</t>
  </si>
  <si>
    <t>Терская группа ПС</t>
  </si>
  <si>
    <t>25.</t>
  </si>
  <si>
    <t>ПС «Терек-II»</t>
  </si>
  <si>
    <t>26.</t>
  </si>
  <si>
    <t>ПС «В.Акбаш»</t>
  </si>
  <si>
    <t>27.</t>
  </si>
  <si>
    <t>ПС «ЗАИ»</t>
  </si>
  <si>
    <t>28.</t>
  </si>
  <si>
    <t>ПС «Пенькозавод»</t>
  </si>
  <si>
    <t>29.</t>
  </si>
  <si>
    <t>ПС «Терекская»</t>
  </si>
  <si>
    <t>30.</t>
  </si>
  <si>
    <t>ПС «Терек-1»</t>
  </si>
  <si>
    <t>31.</t>
  </si>
  <si>
    <t>ПС «В.Курп»</t>
  </si>
  <si>
    <t>32.</t>
  </si>
  <si>
    <t>ПС «Н.Курп»</t>
  </si>
  <si>
    <t>33.</t>
  </si>
  <si>
    <t>ПС «Акбаш-35»</t>
  </si>
  <si>
    <t>Майская группа ПС</t>
  </si>
  <si>
    <t>34.</t>
  </si>
  <si>
    <t>ПС «Майская»</t>
  </si>
  <si>
    <t>35.</t>
  </si>
  <si>
    <t>ПС «Александровская»</t>
  </si>
  <si>
    <t>36.</t>
  </si>
  <si>
    <t>ПС «Котляревская»</t>
  </si>
  <si>
    <t>37.</t>
  </si>
  <si>
    <t>ПС «Ново-Ивановская»</t>
  </si>
  <si>
    <t>38.</t>
  </si>
  <si>
    <t>ПС «Красная Нива»</t>
  </si>
  <si>
    <t>Чегемская группа ПС</t>
  </si>
  <si>
    <t>39.</t>
  </si>
  <si>
    <t>ПС «Чегем-II»</t>
  </si>
  <si>
    <t>40.</t>
  </si>
  <si>
    <t>ПС «Водозабор»</t>
  </si>
  <si>
    <t>41.</t>
  </si>
  <si>
    <t>ПС «Чегем-1»</t>
  </si>
  <si>
    <t>42.</t>
  </si>
  <si>
    <t>ПС «Лечинкай»</t>
  </si>
  <si>
    <t>43.</t>
  </si>
  <si>
    <t>ПС «Н.Чегем»</t>
  </si>
  <si>
    <t>44.</t>
  </si>
  <si>
    <t>ПС «Кара-Су»</t>
  </si>
  <si>
    <t>Баксанская группа ПС</t>
  </si>
  <si>
    <t>45.</t>
  </si>
  <si>
    <t>ПС «Баксан-110»</t>
  </si>
  <si>
    <t>46.</t>
  </si>
  <si>
    <t>ПС «Кызбурун-110»</t>
  </si>
  <si>
    <t>47.</t>
  </si>
  <si>
    <t>ПС «Куркужин»</t>
  </si>
  <si>
    <t>48.</t>
  </si>
  <si>
    <t>ПС «Баксан-35»</t>
  </si>
  <si>
    <t>49.</t>
  </si>
  <si>
    <t>ПС «Кр.Константин.»</t>
  </si>
  <si>
    <t>50.</t>
  </si>
  <si>
    <t>ПС «Гунделен-110»</t>
  </si>
  <si>
    <t>51.</t>
  </si>
  <si>
    <t>ПС «Плотина»</t>
  </si>
  <si>
    <t>52.</t>
  </si>
  <si>
    <t>ПС «Баксаненок»</t>
  </si>
  <si>
    <t>53.</t>
  </si>
  <si>
    <t>ПС «Баксан-330»</t>
  </si>
  <si>
    <t>РП Заюково</t>
  </si>
  <si>
    <t>РП Куба</t>
  </si>
  <si>
    <t>Черекская группа ПС</t>
  </si>
  <si>
    <t>54.</t>
  </si>
  <si>
    <t>ПС «Кашхатау»</t>
  </si>
  <si>
    <t>55.</t>
  </si>
  <si>
    <t>ПС «Аушигер»</t>
  </si>
  <si>
    <t>56.</t>
  </si>
  <si>
    <t>ПС «Советская»</t>
  </si>
  <si>
    <t>57.</t>
  </si>
  <si>
    <t>58.</t>
  </si>
  <si>
    <t>ПС «ЦСБ»</t>
  </si>
  <si>
    <t>59.</t>
  </si>
  <si>
    <t>ПС «Портал-2»</t>
  </si>
  <si>
    <t>60.</t>
  </si>
  <si>
    <t>ПС «Портал-1»</t>
  </si>
  <si>
    <t>61.</t>
  </si>
  <si>
    <t>ПС «Бабугент»</t>
  </si>
  <si>
    <t>62.</t>
  </si>
  <si>
    <t>ПС «Мухольская ГЭС»</t>
  </si>
  <si>
    <t>Нарткалинская группа ПС</t>
  </si>
  <si>
    <t>63.</t>
  </si>
  <si>
    <t>ПС «Нарткала»</t>
  </si>
  <si>
    <t>64.</t>
  </si>
  <si>
    <t>ПС «Псыгансу»</t>
  </si>
  <si>
    <t>65.</t>
  </si>
  <si>
    <t>ПС «Ст.Лескен»</t>
  </si>
  <si>
    <t>66.</t>
  </si>
  <si>
    <t>ПС «Кахун»</t>
  </si>
  <si>
    <t>67.</t>
  </si>
  <si>
    <t>ПС «Заводская»</t>
  </si>
  <si>
    <t>68.</t>
  </si>
  <si>
    <t>ПС «Герменчик»</t>
  </si>
  <si>
    <t>69.</t>
  </si>
  <si>
    <t>ПС «Ст.Урух»</t>
  </si>
  <si>
    <t>70.</t>
  </si>
  <si>
    <t>ПС «Аргудан»</t>
  </si>
  <si>
    <t>71.</t>
  </si>
  <si>
    <t>ПС «Лескен-1»</t>
  </si>
  <si>
    <t>72.</t>
  </si>
  <si>
    <t>ЦРП  Черек</t>
  </si>
  <si>
    <t>73.</t>
  </si>
  <si>
    <t>ЦРП Кахун</t>
  </si>
  <si>
    <t>Прохладненская группа ПС</t>
  </si>
  <si>
    <t>74.</t>
  </si>
  <si>
    <t>ПС «Прохладная-1»</t>
  </si>
  <si>
    <t>75.</t>
  </si>
  <si>
    <t>ПС «Екатериноградск.»</t>
  </si>
  <si>
    <t>76.</t>
  </si>
  <si>
    <t>ПС «Прималкинская»</t>
  </si>
  <si>
    <t>77.</t>
  </si>
  <si>
    <t>ПС «Ново-Полтавская»</t>
  </si>
  <si>
    <t>78.</t>
  </si>
  <si>
    <t>ПС «Солдатская»</t>
  </si>
  <si>
    <t>79.</t>
  </si>
  <si>
    <t>ПС «Саратовская»</t>
  </si>
  <si>
    <t>80.</t>
  </si>
  <si>
    <t>ПС «Дальняя»</t>
  </si>
  <si>
    <t>81.</t>
  </si>
  <si>
    <t>ПС «Заречная»</t>
  </si>
  <si>
    <t>82.</t>
  </si>
  <si>
    <t>ПС «Малокановская»</t>
  </si>
  <si>
    <t>83.</t>
  </si>
  <si>
    <t>ПС «Пролетарская»</t>
  </si>
  <si>
    <t>84.</t>
  </si>
  <si>
    <t>ПС «ЗКИ»</t>
  </si>
  <si>
    <t>ПС «Прохладная-2»</t>
  </si>
  <si>
    <t>ВСЕГО:</t>
  </si>
  <si>
    <t>Зам. директора по развитию</t>
  </si>
  <si>
    <t>и реализации услуг                                                                                           А.М. Будаев</t>
  </si>
  <si>
    <t>исп.: А.Ю. Бозиев   (866-2) 77-11-18</t>
  </si>
  <si>
    <t xml:space="preserve">                               СМИ</t>
  </si>
  <si>
    <t>6-10кВ Контора</t>
  </si>
  <si>
    <t>ПС "Прохладная II"</t>
  </si>
  <si>
    <t xml:space="preserve"> </t>
  </si>
  <si>
    <t>0,4кВ Районы</t>
  </si>
  <si>
    <t xml:space="preserve"> по Кабардино-Балкарскому Филиалу ОАО  "МРСК Северного Кавказа"  за апрель 2013г</t>
  </si>
  <si>
    <t>ОТЧЕТ   по 30 апреля 2013г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</si>
</sst>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b/>
      <sz val="11.5"/>
      <name val="Arial Cyr"/>
      <family val="0"/>
    </font>
    <font>
      <sz val="11.5"/>
      <name val="Arial Cyr"/>
      <family val="0"/>
    </font>
    <font>
      <sz val="10"/>
      <color indexed="8"/>
      <name val="Arial Cyr"/>
      <family val="0"/>
    </font>
    <font>
      <sz val="10"/>
      <color indexed="10"/>
      <name val="Arial Cyr"/>
      <family val="0"/>
    </font>
    <font>
      <sz val="12"/>
      <name val="Arial Cyr"/>
      <family val="0"/>
    </font>
    <font>
      <b/>
      <sz val="11.5"/>
      <name val="Times New Roman"/>
      <family val="1"/>
    </font>
    <font>
      <sz val="8"/>
      <name val="Times New Roman"/>
      <family val="1"/>
    </font>
    <font>
      <b/>
      <sz val="12"/>
      <name val="Arial Cyr"/>
      <family val="0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Font="1">
      <alignment/>
      <protection/>
    </xf>
    <xf numFmtId="0" fontId="2" fillId="0" borderId="0" xfId="52" applyFont="1" applyFill="1">
      <alignment/>
      <protection/>
    </xf>
    <xf numFmtId="0" fontId="2" fillId="0" borderId="0" xfId="52" applyFill="1">
      <alignment/>
      <protection/>
    </xf>
    <xf numFmtId="0" fontId="3" fillId="0" borderId="0" xfId="52" applyFont="1">
      <alignment/>
      <protection/>
    </xf>
    <xf numFmtId="0" fontId="3" fillId="0" borderId="0" xfId="52" applyFont="1" applyFill="1">
      <alignment/>
      <protection/>
    </xf>
    <xf numFmtId="0" fontId="3" fillId="0" borderId="10" xfId="52" applyFont="1" applyBorder="1" applyAlignment="1">
      <alignment horizontal="center" vertical="center"/>
      <protection/>
    </xf>
    <xf numFmtId="0" fontId="3" fillId="0" borderId="11" xfId="52" applyFont="1" applyFill="1" applyBorder="1" applyAlignment="1">
      <alignment horizontal="center" vertical="center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/>
      <protection/>
    </xf>
    <xf numFmtId="0" fontId="3" fillId="0" borderId="13" xfId="52" applyFont="1" applyFill="1" applyBorder="1" applyAlignment="1">
      <alignment horizontal="center"/>
      <protection/>
    </xf>
    <xf numFmtId="0" fontId="4" fillId="0" borderId="14" xfId="52" applyFont="1" applyBorder="1" applyAlignment="1">
      <alignment vertical="top" wrapText="1"/>
      <protection/>
    </xf>
    <xf numFmtId="0" fontId="3" fillId="0" borderId="15" xfId="52" applyFont="1" applyFill="1" applyBorder="1" applyAlignment="1">
      <alignment horizontal="center"/>
      <protection/>
    </xf>
    <xf numFmtId="0" fontId="3" fillId="0" borderId="16" xfId="52" applyFont="1" applyFill="1" applyBorder="1" applyAlignment="1">
      <alignment horizontal="center"/>
      <protection/>
    </xf>
    <xf numFmtId="0" fontId="5" fillId="0" borderId="17" xfId="52" applyFont="1" applyBorder="1" applyAlignment="1">
      <alignment vertical="top" wrapText="1"/>
      <protection/>
    </xf>
    <xf numFmtId="0" fontId="2" fillId="0" borderId="15" xfId="52" applyFont="1" applyFill="1" applyBorder="1" applyAlignment="1">
      <alignment horizontal="center" vertical="top" wrapText="1"/>
      <protection/>
    </xf>
    <xf numFmtId="2" fontId="2" fillId="0" borderId="15" xfId="52" applyNumberFormat="1" applyFont="1" applyFill="1" applyBorder="1" applyAlignment="1">
      <alignment horizontal="center"/>
      <protection/>
    </xf>
    <xf numFmtId="0" fontId="4" fillId="0" borderId="17" xfId="52" applyFont="1" applyBorder="1" applyAlignment="1">
      <alignment vertical="top" wrapText="1"/>
      <protection/>
    </xf>
    <xf numFmtId="0" fontId="3" fillId="0" borderId="15" xfId="52" applyFont="1" applyFill="1" applyBorder="1" applyAlignment="1">
      <alignment horizontal="center" vertical="top" wrapText="1"/>
      <protection/>
    </xf>
    <xf numFmtId="2" fontId="3" fillId="0" borderId="15" xfId="52" applyNumberFormat="1" applyFont="1" applyFill="1" applyBorder="1" applyAlignment="1">
      <alignment horizontal="center"/>
      <protection/>
    </xf>
    <xf numFmtId="0" fontId="3" fillId="0" borderId="18" xfId="52" applyFont="1" applyFill="1" applyBorder="1" applyAlignment="1">
      <alignment horizontal="center"/>
      <protection/>
    </xf>
    <xf numFmtId="0" fontId="3" fillId="0" borderId="19" xfId="52" applyFont="1" applyFill="1" applyBorder="1" applyAlignment="1">
      <alignment horizontal="center"/>
      <protection/>
    </xf>
    <xf numFmtId="0" fontId="5" fillId="0" borderId="17" xfId="52" applyFont="1" applyFill="1" applyBorder="1" applyAlignment="1">
      <alignment vertical="top" wrapText="1"/>
      <protection/>
    </xf>
    <xf numFmtId="0" fontId="4" fillId="0" borderId="17" xfId="52" applyFont="1" applyFill="1" applyBorder="1" applyAlignment="1">
      <alignment vertical="top" wrapText="1"/>
      <protection/>
    </xf>
    <xf numFmtId="0" fontId="2" fillId="0" borderId="15" xfId="52" applyFont="1" applyFill="1" applyBorder="1" applyAlignment="1">
      <alignment horizontal="center"/>
      <protection/>
    </xf>
    <xf numFmtId="0" fontId="3" fillId="0" borderId="20" xfId="52" applyFont="1" applyFill="1" applyBorder="1" applyAlignment="1">
      <alignment horizontal="center"/>
      <protection/>
    </xf>
    <xf numFmtId="49" fontId="3" fillId="0" borderId="20" xfId="52" applyNumberFormat="1" applyFont="1" applyFill="1" applyBorder="1" applyAlignment="1">
      <alignment horizontal="center"/>
      <protection/>
    </xf>
    <xf numFmtId="0" fontId="6" fillId="0" borderId="15" xfId="52" applyFont="1" applyFill="1" applyBorder="1" applyAlignment="1">
      <alignment horizontal="center" vertical="top" wrapText="1"/>
      <protection/>
    </xf>
    <xf numFmtId="0" fontId="5" fillId="0" borderId="21" xfId="52" applyFont="1" applyFill="1" applyBorder="1" applyAlignment="1">
      <alignment vertical="top" wrapText="1"/>
      <protection/>
    </xf>
    <xf numFmtId="0" fontId="5" fillId="0" borderId="15" xfId="52" applyFont="1" applyFill="1" applyBorder="1" applyAlignment="1">
      <alignment vertical="top" wrapText="1"/>
      <protection/>
    </xf>
    <xf numFmtId="0" fontId="6" fillId="0" borderId="18" xfId="52" applyFont="1" applyFill="1" applyBorder="1" applyAlignment="1">
      <alignment horizontal="center" vertical="top" wrapText="1"/>
      <protection/>
    </xf>
    <xf numFmtId="0" fontId="4" fillId="0" borderId="15" xfId="52" applyFont="1" applyFill="1" applyBorder="1" applyAlignment="1">
      <alignment vertical="top" wrapText="1"/>
      <protection/>
    </xf>
    <xf numFmtId="2" fontId="3" fillId="33" borderId="15" xfId="52" applyNumberFormat="1" applyFont="1" applyFill="1" applyBorder="1" applyAlignment="1">
      <alignment horizontal="center"/>
      <protection/>
    </xf>
    <xf numFmtId="0" fontId="7" fillId="0" borderId="0" xfId="52" applyFont="1" applyFill="1" applyBorder="1">
      <alignment/>
      <protection/>
    </xf>
    <xf numFmtId="0" fontId="2" fillId="0" borderId="0" xfId="52" applyFill="1" applyBorder="1">
      <alignment/>
      <protection/>
    </xf>
    <xf numFmtId="0" fontId="2" fillId="0" borderId="0" xfId="52" applyFont="1" applyFill="1" applyBorder="1">
      <alignment/>
      <protection/>
    </xf>
    <xf numFmtId="49" fontId="8" fillId="0" borderId="0" xfId="52" applyNumberFormat="1" applyFont="1" applyFill="1" applyBorder="1" applyAlignment="1">
      <alignment horizontal="right"/>
      <protection/>
    </xf>
    <xf numFmtId="2" fontId="2" fillId="0" borderId="0" xfId="52" applyNumberFormat="1" applyFont="1" applyFill="1" applyBorder="1">
      <alignment/>
      <protection/>
    </xf>
    <xf numFmtId="2" fontId="2" fillId="0" borderId="0" xfId="52" applyNumberFormat="1" applyFont="1" applyFill="1">
      <alignment/>
      <protection/>
    </xf>
    <xf numFmtId="49" fontId="2" fillId="0" borderId="0" xfId="52" applyNumberFormat="1" applyFill="1">
      <alignment/>
      <protection/>
    </xf>
    <xf numFmtId="2" fontId="2" fillId="0" borderId="0" xfId="52" applyNumberFormat="1" applyFont="1">
      <alignment/>
      <protection/>
    </xf>
    <xf numFmtId="0" fontId="9" fillId="0" borderId="0" xfId="52" applyFont="1">
      <alignment/>
      <protection/>
    </xf>
    <xf numFmtId="49" fontId="2" fillId="0" borderId="0" xfId="52" applyNumberFormat="1">
      <alignment/>
      <protection/>
    </xf>
    <xf numFmtId="49" fontId="2" fillId="0" borderId="0" xfId="52" applyNumberFormat="1" applyFont="1">
      <alignment/>
      <protection/>
    </xf>
    <xf numFmtId="0" fontId="10" fillId="0" borderId="0" xfId="52" applyFont="1">
      <alignment/>
      <protection/>
    </xf>
    <xf numFmtId="0" fontId="3" fillId="34" borderId="0" xfId="52" applyFont="1" applyFill="1">
      <alignment/>
      <protection/>
    </xf>
    <xf numFmtId="0" fontId="3" fillId="34" borderId="10" xfId="52" applyFont="1" applyFill="1" applyBorder="1" applyAlignment="1">
      <alignment horizontal="center" vertical="center"/>
      <protection/>
    </xf>
    <xf numFmtId="0" fontId="3" fillId="34" borderId="11" xfId="52" applyFont="1" applyFill="1" applyBorder="1" applyAlignment="1">
      <alignment horizontal="center" vertical="center"/>
      <protection/>
    </xf>
    <xf numFmtId="0" fontId="3" fillId="34" borderId="10" xfId="52" applyFont="1" applyFill="1" applyBorder="1" applyAlignment="1">
      <alignment horizontal="center" vertical="center" wrapText="1"/>
      <protection/>
    </xf>
    <xf numFmtId="0" fontId="3" fillId="34" borderId="12" xfId="52" applyFont="1" applyFill="1" applyBorder="1" applyAlignment="1">
      <alignment horizontal="center"/>
      <protection/>
    </xf>
    <xf numFmtId="0" fontId="3" fillId="34" borderId="13" xfId="52" applyFont="1" applyFill="1" applyBorder="1" applyAlignment="1">
      <alignment horizontal="center"/>
      <protection/>
    </xf>
    <xf numFmtId="0" fontId="4" fillId="34" borderId="14" xfId="52" applyFont="1" applyFill="1" applyBorder="1" applyAlignment="1">
      <alignment vertical="top" wrapText="1"/>
      <protection/>
    </xf>
    <xf numFmtId="0" fontId="3" fillId="34" borderId="15" xfId="52" applyFont="1" applyFill="1" applyBorder="1" applyAlignment="1">
      <alignment horizontal="center"/>
      <protection/>
    </xf>
    <xf numFmtId="0" fontId="3" fillId="34" borderId="16" xfId="52" applyFont="1" applyFill="1" applyBorder="1" applyAlignment="1">
      <alignment horizontal="center"/>
      <protection/>
    </xf>
    <xf numFmtId="2" fontId="3" fillId="34" borderId="15" xfId="52" applyNumberFormat="1" applyFont="1" applyFill="1" applyBorder="1" applyAlignment="1">
      <alignment horizontal="center"/>
      <protection/>
    </xf>
    <xf numFmtId="0" fontId="5" fillId="34" borderId="17" xfId="52" applyFont="1" applyFill="1" applyBorder="1" applyAlignment="1">
      <alignment vertical="top" wrapText="1"/>
      <protection/>
    </xf>
    <xf numFmtId="0" fontId="2" fillId="34" borderId="15" xfId="52" applyFont="1" applyFill="1" applyBorder="1" applyAlignment="1">
      <alignment horizontal="center" vertical="top" wrapText="1"/>
      <protection/>
    </xf>
    <xf numFmtId="2" fontId="2" fillId="34" borderId="15" xfId="52" applyNumberFormat="1" applyFont="1" applyFill="1" applyBorder="1" applyAlignment="1">
      <alignment horizontal="center"/>
      <protection/>
    </xf>
    <xf numFmtId="2" fontId="2" fillId="34" borderId="16" xfId="52" applyNumberFormat="1" applyFont="1" applyFill="1" applyBorder="1" applyAlignment="1">
      <alignment horizontal="center"/>
      <protection/>
    </xf>
    <xf numFmtId="2" fontId="2" fillId="34" borderId="15" xfId="52" applyNumberFormat="1" applyFont="1" applyFill="1" applyBorder="1" applyAlignment="1">
      <alignment horizontal="center" vertical="top" wrapText="1"/>
      <protection/>
    </xf>
    <xf numFmtId="2" fontId="2" fillId="34" borderId="0" xfId="52" applyNumberFormat="1" applyFont="1" applyFill="1">
      <alignment/>
      <protection/>
    </xf>
    <xf numFmtId="0" fontId="2" fillId="34" borderId="0" xfId="52" applyFont="1" applyFill="1">
      <alignment/>
      <protection/>
    </xf>
    <xf numFmtId="0" fontId="4" fillId="34" borderId="17" xfId="52" applyFont="1" applyFill="1" applyBorder="1" applyAlignment="1">
      <alignment vertical="top" wrapText="1"/>
      <protection/>
    </xf>
    <xf numFmtId="0" fontId="3" fillId="34" borderId="18" xfId="52" applyFont="1" applyFill="1" applyBorder="1" applyAlignment="1">
      <alignment horizontal="center"/>
      <protection/>
    </xf>
    <xf numFmtId="0" fontId="3" fillId="34" borderId="19" xfId="52" applyFont="1" applyFill="1" applyBorder="1" applyAlignment="1">
      <alignment horizontal="center"/>
      <protection/>
    </xf>
    <xf numFmtId="2" fontId="2" fillId="34" borderId="16" xfId="52" applyNumberFormat="1" applyFont="1" applyFill="1" applyBorder="1" applyAlignment="1">
      <alignment horizontal="center" vertical="top" wrapText="1"/>
      <protection/>
    </xf>
    <xf numFmtId="2" fontId="2" fillId="34" borderId="12" xfId="52" applyNumberFormat="1" applyFont="1" applyFill="1" applyBorder="1" applyAlignment="1">
      <alignment horizontal="center"/>
      <protection/>
    </xf>
    <xf numFmtId="2" fontId="2" fillId="34" borderId="22" xfId="52" applyNumberFormat="1" applyFont="1" applyFill="1" applyBorder="1" applyAlignment="1">
      <alignment horizontal="center"/>
      <protection/>
    </xf>
    <xf numFmtId="0" fontId="2" fillId="34" borderId="15" xfId="52" applyFont="1" applyFill="1" applyBorder="1" applyAlignment="1">
      <alignment horizontal="center"/>
      <protection/>
    </xf>
    <xf numFmtId="0" fontId="3" fillId="34" borderId="20" xfId="52" applyFont="1" applyFill="1" applyBorder="1" applyAlignment="1">
      <alignment horizontal="center"/>
      <protection/>
    </xf>
    <xf numFmtId="49" fontId="3" fillId="34" borderId="20" xfId="52" applyNumberFormat="1" applyFont="1" applyFill="1" applyBorder="1" applyAlignment="1">
      <alignment horizontal="center"/>
      <protection/>
    </xf>
    <xf numFmtId="0" fontId="5" fillId="34" borderId="21" xfId="52" applyFont="1" applyFill="1" applyBorder="1" applyAlignment="1">
      <alignment vertical="top" wrapText="1"/>
      <protection/>
    </xf>
    <xf numFmtId="0" fontId="5" fillId="34" borderId="15" xfId="52" applyFont="1" applyFill="1" applyBorder="1" applyAlignment="1">
      <alignment vertical="top" wrapText="1"/>
      <protection/>
    </xf>
    <xf numFmtId="0" fontId="2" fillId="34" borderId="18" xfId="52" applyFont="1" applyFill="1" applyBorder="1" applyAlignment="1">
      <alignment horizontal="center" vertical="top" wrapText="1"/>
      <protection/>
    </xf>
    <xf numFmtId="0" fontId="4" fillId="34" borderId="15" xfId="52" applyFont="1" applyFill="1" applyBorder="1" applyAlignment="1">
      <alignment vertical="top" wrapText="1"/>
      <protection/>
    </xf>
    <xf numFmtId="2" fontId="11" fillId="34" borderId="15" xfId="52" applyNumberFormat="1" applyFont="1" applyFill="1" applyBorder="1" applyAlignment="1">
      <alignment horizontal="center"/>
      <protection/>
    </xf>
    <xf numFmtId="49" fontId="2" fillId="34" borderId="0" xfId="52" applyNumberFormat="1" applyFont="1" applyFill="1">
      <alignment/>
      <protection/>
    </xf>
    <xf numFmtId="0" fontId="9" fillId="34" borderId="0" xfId="52" applyFont="1" applyFill="1">
      <alignment/>
      <protection/>
    </xf>
    <xf numFmtId="0" fontId="10" fillId="34" borderId="0" xfId="52" applyFont="1" applyFill="1">
      <alignment/>
      <protection/>
    </xf>
    <xf numFmtId="49" fontId="2" fillId="34" borderId="0" xfId="52" applyNumberFormat="1" applyFill="1">
      <alignment/>
      <protection/>
    </xf>
    <xf numFmtId="0" fontId="2" fillId="0" borderId="17" xfId="52" applyFont="1" applyFill="1" applyBorder="1" applyAlignment="1">
      <alignment vertical="top" wrapText="1"/>
      <protection/>
    </xf>
    <xf numFmtId="2" fontId="2" fillId="0" borderId="12" xfId="52" applyNumberFormat="1" applyFont="1" applyFill="1" applyBorder="1" applyAlignment="1">
      <alignment horizontal="center"/>
      <protection/>
    </xf>
    <xf numFmtId="0" fontId="3" fillId="0" borderId="17" xfId="52" applyFont="1" applyFill="1" applyBorder="1" applyAlignment="1">
      <alignment vertical="top" wrapText="1"/>
      <protection/>
    </xf>
    <xf numFmtId="2" fontId="2" fillId="0" borderId="16" xfId="52" applyNumberFormat="1" applyFont="1" applyFill="1" applyBorder="1" applyAlignment="1">
      <alignment horizontal="center"/>
      <protection/>
    </xf>
    <xf numFmtId="2" fontId="2" fillId="0" borderId="15" xfId="52" applyNumberFormat="1" applyFont="1" applyFill="1" applyBorder="1" applyAlignment="1">
      <alignment horizontal="center" vertical="top" wrapText="1"/>
      <protection/>
    </xf>
    <xf numFmtId="0" fontId="2" fillId="0" borderId="21" xfId="52" applyFont="1" applyFill="1" applyBorder="1" applyAlignment="1">
      <alignment vertical="top" wrapText="1"/>
      <protection/>
    </xf>
    <xf numFmtId="0" fontId="2" fillId="0" borderId="15" xfId="52" applyFont="1" applyFill="1" applyBorder="1" applyAlignment="1">
      <alignment vertical="top" wrapText="1"/>
      <protection/>
    </xf>
    <xf numFmtId="0" fontId="2" fillId="0" borderId="18" xfId="52" applyFont="1" applyFill="1" applyBorder="1" applyAlignment="1">
      <alignment horizontal="center" vertical="top" wrapText="1"/>
      <protection/>
    </xf>
    <xf numFmtId="0" fontId="3" fillId="0" borderId="15" xfId="52" applyFont="1" applyFill="1" applyBorder="1" applyAlignment="1">
      <alignment vertical="top" wrapText="1"/>
      <protection/>
    </xf>
    <xf numFmtId="0" fontId="7" fillId="0" borderId="0" xfId="52" applyFont="1" applyFill="1" applyBorder="1" applyAlignment="1">
      <alignment vertical="top" wrapText="1"/>
      <protection/>
    </xf>
    <xf numFmtId="49" fontId="2" fillId="0" borderId="0" xfId="52" applyNumberFormat="1" applyFont="1" applyFill="1" applyBorder="1" applyAlignment="1">
      <alignment horizontal="right"/>
      <protection/>
    </xf>
    <xf numFmtId="49" fontId="2" fillId="0" borderId="0" xfId="52" applyNumberFormat="1" applyFont="1" applyFill="1">
      <alignment/>
      <protection/>
    </xf>
    <xf numFmtId="2" fontId="2" fillId="33" borderId="15" xfId="52" applyNumberFormat="1" applyFont="1" applyFill="1" applyBorder="1" applyAlignment="1">
      <alignment horizontal="center"/>
      <protection/>
    </xf>
    <xf numFmtId="2" fontId="2" fillId="33" borderId="16" xfId="52" applyNumberFormat="1" applyFont="1" applyFill="1" applyBorder="1" applyAlignment="1">
      <alignment horizontal="center"/>
      <protection/>
    </xf>
    <xf numFmtId="2" fontId="2" fillId="33" borderId="16" xfId="52" applyNumberFormat="1" applyFont="1" applyFill="1" applyBorder="1" applyAlignment="1">
      <alignment horizontal="center" vertical="top" wrapText="1"/>
      <protection/>
    </xf>
    <xf numFmtId="2" fontId="2" fillId="0" borderId="16" xfId="52" applyNumberFormat="1" applyFont="1" applyFill="1" applyBorder="1" applyAlignment="1">
      <alignment horizontal="center" vertical="top" wrapText="1"/>
      <protection/>
    </xf>
    <xf numFmtId="2" fontId="2" fillId="33" borderId="15" xfId="52" applyNumberFormat="1" applyFont="1" applyFill="1" applyBorder="1" applyAlignment="1">
      <alignment horizontal="center" vertical="top" wrapText="1"/>
      <protection/>
    </xf>
    <xf numFmtId="0" fontId="2" fillId="0" borderId="0" xfId="52" applyFont="1" applyFill="1" applyBorder="1" applyAlignment="1">
      <alignment horizontal="center" vertical="top" wrapText="1"/>
      <protection/>
    </xf>
    <xf numFmtId="0" fontId="0" fillId="0" borderId="15" xfId="0" applyFont="1" applyFill="1" applyBorder="1" applyAlignment="1">
      <alignment horizontal="center" vertical="top" wrapText="1"/>
    </xf>
    <xf numFmtId="49" fontId="0" fillId="0" borderId="15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 vertical="top" wrapText="1"/>
    </xf>
    <xf numFmtId="2" fontId="45" fillId="0" borderId="15" xfId="0" applyNumberFormat="1" applyFont="1" applyFill="1" applyBorder="1" applyAlignment="1">
      <alignment horizontal="center" vertical="top" wrapText="1"/>
    </xf>
    <xf numFmtId="2" fontId="3" fillId="0" borderId="15" xfId="0" applyNumberFormat="1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 horizontal="center" vertical="top" wrapText="1"/>
    </xf>
    <xf numFmtId="0" fontId="3" fillId="0" borderId="10" xfId="52" applyFont="1" applyFill="1" applyBorder="1" applyAlignment="1">
      <alignment horizontal="center" vertical="center"/>
      <protection/>
    </xf>
    <xf numFmtId="0" fontId="3" fillId="0" borderId="12" xfId="52" applyFont="1" applyFill="1" applyBorder="1" applyAlignment="1">
      <alignment horizontal="center"/>
      <protection/>
    </xf>
    <xf numFmtId="0" fontId="3" fillId="0" borderId="14" xfId="52" applyFont="1" applyFill="1" applyBorder="1" applyAlignment="1">
      <alignment vertical="top" wrapText="1"/>
      <protection/>
    </xf>
    <xf numFmtId="0" fontId="2" fillId="0" borderId="16" xfId="52" applyFont="1" applyFill="1" applyBorder="1" applyAlignment="1">
      <alignment horizontal="center"/>
      <protection/>
    </xf>
    <xf numFmtId="0" fontId="2" fillId="0" borderId="15" xfId="0" applyFont="1" applyFill="1" applyBorder="1" applyAlignment="1">
      <alignment horizontal="center"/>
    </xf>
    <xf numFmtId="2" fontId="2" fillId="0" borderId="22" xfId="52" applyNumberFormat="1" applyFont="1" applyFill="1" applyBorder="1" applyAlignment="1">
      <alignment horizontal="center"/>
      <protection/>
    </xf>
    <xf numFmtId="2" fontId="12" fillId="0" borderId="15" xfId="0" applyNumberFormat="1" applyFont="1" applyFill="1" applyBorder="1" applyAlignment="1">
      <alignment/>
    </xf>
    <xf numFmtId="0" fontId="2" fillId="0" borderId="16" xfId="52" applyFont="1" applyFill="1" applyBorder="1" applyAlignment="1">
      <alignment horizontal="center" vertical="top" wrapText="1"/>
      <protection/>
    </xf>
    <xf numFmtId="49" fontId="2" fillId="0" borderId="15" xfId="52" applyNumberFormat="1" applyFont="1" applyFill="1" applyBorder="1" applyAlignment="1">
      <alignment horizontal="center" vertical="top" wrapText="1"/>
      <protection/>
    </xf>
    <xf numFmtId="2" fontId="45" fillId="0" borderId="15" xfId="52" applyNumberFormat="1" applyFont="1" applyFill="1" applyBorder="1" applyAlignment="1">
      <alignment horizontal="center"/>
      <protection/>
    </xf>
    <xf numFmtId="0" fontId="3" fillId="0" borderId="15" xfId="52" applyFont="1" applyFill="1" applyBorder="1" applyAlignment="1">
      <alignment horizontal="center" vertical="top" wrapText="1"/>
      <protection/>
    </xf>
    <xf numFmtId="0" fontId="4" fillId="0" borderId="15" xfId="52" applyFont="1" applyFill="1" applyBorder="1" applyAlignment="1">
      <alignment horizontal="center" vertical="top" wrapText="1"/>
      <protection/>
    </xf>
    <xf numFmtId="0" fontId="3" fillId="34" borderId="15" xfId="52" applyFont="1" applyFill="1" applyBorder="1" applyAlignment="1">
      <alignment horizontal="center" vertical="top" wrapText="1"/>
      <protection/>
    </xf>
    <xf numFmtId="0" fontId="4" fillId="34" borderId="15" xfId="52" applyFont="1" applyFill="1" applyBorder="1" applyAlignment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0"/>
  <sheetViews>
    <sheetView tabSelected="1" zoomScalePageLayoutView="0" workbookViewId="0" topLeftCell="A1">
      <pane ySplit="6" topLeftCell="A91" activePane="bottomLeft" state="frozen"/>
      <selection pane="topLeft" activeCell="A1" sqref="A1"/>
      <selection pane="bottomLeft" activeCell="R106" sqref="R106"/>
    </sheetView>
  </sheetViews>
  <sheetFormatPr defaultColWidth="9.140625" defaultRowHeight="15"/>
  <cols>
    <col min="1" max="1" width="3.421875" style="2" customWidth="1"/>
    <col min="2" max="2" width="22.421875" style="3" customWidth="1"/>
    <col min="3" max="3" width="13.00390625" style="3" customWidth="1"/>
    <col min="4" max="4" width="15.28125" style="3" customWidth="1"/>
    <col min="5" max="5" width="16.00390625" style="3" customWidth="1"/>
    <col min="6" max="6" width="15.8515625" style="3" customWidth="1"/>
    <col min="7" max="7" width="2.7109375" style="2" customWidth="1"/>
    <col min="8" max="8" width="3.00390625" style="2" customWidth="1"/>
    <col min="9" max="10" width="2.7109375" style="2" customWidth="1"/>
    <col min="11" max="11" width="2.8515625" style="2" customWidth="1"/>
    <col min="12" max="12" width="3.140625" style="2" customWidth="1"/>
    <col min="13" max="13" width="3.28125" style="2" customWidth="1"/>
    <col min="14" max="14" width="2.8515625" style="2" customWidth="1"/>
    <col min="15" max="15" width="3.28125" style="2" customWidth="1"/>
    <col min="16" max="16" width="3.421875" style="2" customWidth="1"/>
    <col min="17" max="17" width="2.8515625" style="2" customWidth="1"/>
    <col min="18" max="16384" width="9.140625" style="2" customWidth="1"/>
  </cols>
  <sheetData>
    <row r="1" spans="1:2" ht="12.75">
      <c r="A1" s="1" t="s">
        <v>0</v>
      </c>
      <c r="B1" s="2"/>
    </row>
    <row r="2" spans="1:2" ht="12.75">
      <c r="A2" s="4" t="s">
        <v>1</v>
      </c>
      <c r="B2" s="2"/>
    </row>
    <row r="3" spans="1:2" ht="12.75">
      <c r="A3" s="4" t="s">
        <v>198</v>
      </c>
      <c r="B3" s="2"/>
    </row>
    <row r="4" spans="2:6" s="5" customFormat="1" ht="13.5" thickBot="1">
      <c r="B4" s="6"/>
      <c r="C4" s="6"/>
      <c r="D4" s="6"/>
      <c r="E4" s="6"/>
      <c r="F4" s="6"/>
    </row>
    <row r="5" spans="1:6" s="5" customFormat="1" ht="60" customHeight="1" thickBot="1">
      <c r="A5" s="7" t="s">
        <v>2</v>
      </c>
      <c r="B5" s="8" t="s">
        <v>3</v>
      </c>
      <c r="C5" s="9" t="s">
        <v>4</v>
      </c>
      <c r="D5" s="9" t="s">
        <v>5</v>
      </c>
      <c r="E5" s="9" t="s">
        <v>6</v>
      </c>
      <c r="F5" s="9" t="s">
        <v>7</v>
      </c>
    </row>
    <row r="6" spans="1:6" s="5" customFormat="1" ht="10.5" customHeight="1" thickBot="1">
      <c r="A6" s="10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</row>
    <row r="7" spans="1:6" s="5" customFormat="1" ht="16.5" customHeight="1" thickBot="1">
      <c r="A7" s="12"/>
      <c r="B7" s="117" t="s">
        <v>8</v>
      </c>
      <c r="C7" s="117"/>
      <c r="D7" s="13"/>
      <c r="E7" s="14"/>
      <c r="F7" s="13"/>
    </row>
    <row r="8" spans="1:6" ht="12" customHeight="1" thickBot="1">
      <c r="A8" s="15" t="s">
        <v>9</v>
      </c>
      <c r="B8" s="16" t="s">
        <v>10</v>
      </c>
      <c r="C8" s="17">
        <f>'по 30 апреля ПО 6-10кВ'!C5+'по 30 апреля 0,4кВ'!C5</f>
        <v>3</v>
      </c>
      <c r="D8" s="17">
        <f>'по 30 апреля ПО 6-10кВ'!D5+'по 30 апреля 0,4кВ'!D5</f>
        <v>109.5</v>
      </c>
      <c r="E8" s="17">
        <f>'по 30 апреля ПО 6-10кВ'!E5+'по 30 апреля 0,4кВ'!E5</f>
        <v>3</v>
      </c>
      <c r="F8" s="17">
        <f>'по 30 апреля ПО 6-10кВ'!F5+'по 30 апреля 0,4кВ'!F5</f>
        <v>51</v>
      </c>
    </row>
    <row r="9" spans="1:6" ht="12" customHeight="1" thickBot="1">
      <c r="A9" s="15" t="s">
        <v>11</v>
      </c>
      <c r="B9" s="16" t="s">
        <v>12</v>
      </c>
      <c r="C9" s="17">
        <f>'по 30 апреля ПО 6-10кВ'!C6+'по 30 апреля 0,4кВ'!C6</f>
        <v>0</v>
      </c>
      <c r="D9" s="17">
        <f>'по 30 апреля ПО 6-10кВ'!D6+'по 30 апреля 0,4кВ'!D6</f>
        <v>0</v>
      </c>
      <c r="E9" s="17">
        <f>'по 30 апреля ПО 6-10кВ'!E6+'по 30 апреля 0,4кВ'!E6</f>
        <v>0</v>
      </c>
      <c r="F9" s="17">
        <f>'по 30 апреля ПО 6-10кВ'!F6+'по 30 апреля 0,4кВ'!F6</f>
        <v>0</v>
      </c>
    </row>
    <row r="10" spans="1:6" ht="12" customHeight="1" thickBot="1">
      <c r="A10" s="15" t="s">
        <v>13</v>
      </c>
      <c r="B10" s="16" t="s">
        <v>14</v>
      </c>
      <c r="C10" s="17">
        <f>'по 30 апреля ПО 6-10кВ'!C7+'по 30 апреля 0,4кВ'!C7</f>
        <v>0</v>
      </c>
      <c r="D10" s="17">
        <f>'по 30 апреля ПО 6-10кВ'!D7+'по 30 апреля 0,4кВ'!D7</f>
        <v>0</v>
      </c>
      <c r="E10" s="17">
        <f>'по 30 апреля ПО 6-10кВ'!E7+'по 30 апреля 0,4кВ'!E7</f>
        <v>0</v>
      </c>
      <c r="F10" s="17">
        <f>'по 30 апреля ПО 6-10кВ'!F7+'по 30 апреля 0,4кВ'!F7</f>
        <v>0</v>
      </c>
    </row>
    <row r="11" spans="1:6" ht="12" customHeight="1" thickBot="1">
      <c r="A11" s="15" t="s">
        <v>15</v>
      </c>
      <c r="B11" s="16" t="s">
        <v>16</v>
      </c>
      <c r="C11" s="17">
        <f>'по 30 апреля ПО 6-10кВ'!C8+'по 30 апреля 0,4кВ'!C8</f>
        <v>0</v>
      </c>
      <c r="D11" s="17">
        <f>'по 30 апреля ПО 6-10кВ'!D8+'по 30 апреля 0,4кВ'!D8</f>
        <v>0</v>
      </c>
      <c r="E11" s="17">
        <f>'по 30 апреля ПО 6-10кВ'!E8+'по 30 апреля 0,4кВ'!E8</f>
        <v>0</v>
      </c>
      <c r="F11" s="17">
        <f>'по 30 апреля ПО 6-10кВ'!F8+'по 30 апреля 0,4кВ'!F8</f>
        <v>0</v>
      </c>
    </row>
    <row r="12" spans="1:6" ht="12" customHeight="1" thickBot="1">
      <c r="A12" s="15" t="s">
        <v>17</v>
      </c>
      <c r="B12" s="16" t="s">
        <v>18</v>
      </c>
      <c r="C12" s="17">
        <f>'по 30 апреля ПО 6-10кВ'!C9+'по 30 апреля 0,4кВ'!C9</f>
        <v>0</v>
      </c>
      <c r="D12" s="17">
        <f>'по 30 апреля ПО 6-10кВ'!D9+'по 30 апреля 0,4кВ'!D9</f>
        <v>0</v>
      </c>
      <c r="E12" s="17">
        <f>'по 30 апреля ПО 6-10кВ'!E9+'по 30 апреля 0,4кВ'!E9</f>
        <v>0</v>
      </c>
      <c r="F12" s="17">
        <f>'по 30 апреля ПО 6-10кВ'!F9+'по 30 апреля 0,4кВ'!F9</f>
        <v>0</v>
      </c>
    </row>
    <row r="13" spans="1:6" ht="12" customHeight="1" thickBot="1">
      <c r="A13" s="15" t="s">
        <v>19</v>
      </c>
      <c r="B13" s="16" t="s">
        <v>20</v>
      </c>
      <c r="C13" s="17">
        <f>'по 30 апреля ПО 6-10кВ'!C10+'по 30 апреля 0,4кВ'!C10</f>
        <v>0</v>
      </c>
      <c r="D13" s="17">
        <f>'по 30 апреля ПО 6-10кВ'!D10+'по 30 апреля 0,4кВ'!D10</f>
        <v>0</v>
      </c>
      <c r="E13" s="17">
        <f>'по 30 апреля ПО 6-10кВ'!E10+'по 30 апреля 0,4кВ'!E10</f>
        <v>0</v>
      </c>
      <c r="F13" s="17">
        <f>'по 30 апреля ПО 6-10кВ'!F10+'по 30 апреля 0,4кВ'!F10</f>
        <v>7</v>
      </c>
    </row>
    <row r="14" spans="1:6" ht="12" customHeight="1" thickBot="1">
      <c r="A14" s="15" t="s">
        <v>21</v>
      </c>
      <c r="B14" s="16" t="s">
        <v>22</v>
      </c>
      <c r="C14" s="17">
        <f>'по 30 апреля ПО 6-10кВ'!C11+'по 30 апреля 0,4кВ'!C11</f>
        <v>4</v>
      </c>
      <c r="D14" s="17">
        <f>'по 30 апреля ПО 6-10кВ'!D11+'по 30 апреля 0,4кВ'!D11</f>
        <v>765</v>
      </c>
      <c r="E14" s="17">
        <f>'по 30 апреля ПО 6-10кВ'!E11+'по 30 апреля 0,4кВ'!E11</f>
        <v>4</v>
      </c>
      <c r="F14" s="17">
        <f>'по 30 апреля ПО 6-10кВ'!F11+'по 30 апреля 0,4кВ'!F11</f>
        <v>82</v>
      </c>
    </row>
    <row r="15" spans="1:6" s="5" customFormat="1" ht="12" customHeight="1" thickBot="1">
      <c r="A15" s="18"/>
      <c r="B15" s="19" t="s">
        <v>23</v>
      </c>
      <c r="C15" s="20">
        <f>SUM(C8:C14)</f>
        <v>7</v>
      </c>
      <c r="D15" s="20">
        <f>SUM(D8:D14)</f>
        <v>874.5</v>
      </c>
      <c r="E15" s="20">
        <f>SUM(E8:E14)</f>
        <v>7</v>
      </c>
      <c r="F15" s="20">
        <f>SUM(F8:F14)</f>
        <v>140</v>
      </c>
    </row>
    <row r="16" spans="1:6" s="5" customFormat="1" ht="12" customHeight="1" thickBot="1">
      <c r="A16" s="18"/>
      <c r="B16" s="116" t="s">
        <v>24</v>
      </c>
      <c r="C16" s="116"/>
      <c r="D16" s="21"/>
      <c r="E16" s="22"/>
      <c r="F16" s="13"/>
    </row>
    <row r="17" spans="1:6" ht="12" customHeight="1" thickBot="1">
      <c r="A17" s="23" t="s">
        <v>25</v>
      </c>
      <c r="B17" s="16" t="s">
        <v>26</v>
      </c>
      <c r="C17" s="17">
        <f>'по 30 апреля ПО 6-10кВ'!C14+'по 30 апреля 0,4кВ'!C14</f>
        <v>5</v>
      </c>
      <c r="D17" s="17">
        <f>'по 30 апреля ПО 6-10кВ'!D14+'по 30 апреля 0,4кВ'!D14</f>
        <v>528.78</v>
      </c>
      <c r="E17" s="17">
        <f>'по 30 апреля ПО 6-10кВ'!E14+'по 30 апреля 0,4кВ'!E14</f>
        <v>4</v>
      </c>
      <c r="F17" s="17">
        <f>'по 30 апреля ПО 6-10кВ'!F14+'по 30 апреля 0,4кВ'!F14</f>
        <v>451.6</v>
      </c>
    </row>
    <row r="18" spans="1:6" ht="12" customHeight="1" thickBot="1">
      <c r="A18" s="23" t="s">
        <v>27</v>
      </c>
      <c r="B18" s="16" t="s">
        <v>28</v>
      </c>
      <c r="C18" s="17">
        <f>'по 30 апреля ПО 6-10кВ'!C15+'по 30 апреля 0,4кВ'!C15</f>
        <v>2</v>
      </c>
      <c r="D18" s="17">
        <f>'по 30 апреля ПО 6-10кВ'!D15+'по 30 апреля 0,4кВ'!D15</f>
        <v>429.5</v>
      </c>
      <c r="E18" s="17">
        <f>'по 30 апреля ПО 6-10кВ'!E15+'по 30 апреля 0,4кВ'!E15</f>
        <v>2</v>
      </c>
      <c r="F18" s="17">
        <f>'по 30 апреля ПО 6-10кВ'!F15+'по 30 апреля 0,4кВ'!F15</f>
        <v>4.5</v>
      </c>
    </row>
    <row r="19" spans="1:6" ht="12" customHeight="1" thickBot="1">
      <c r="A19" s="23" t="s">
        <v>29</v>
      </c>
      <c r="B19" s="16" t="s">
        <v>30</v>
      </c>
      <c r="C19" s="17">
        <f>'по 30 апреля ПО 6-10кВ'!C16+'по 30 апреля 0,4кВ'!C16</f>
        <v>8</v>
      </c>
      <c r="D19" s="17">
        <f>'по 30 апреля ПО 6-10кВ'!D16+'по 30 апреля 0,4кВ'!D16</f>
        <v>146</v>
      </c>
      <c r="E19" s="17">
        <f>'по 30 апреля ПО 6-10кВ'!E16+'по 30 апреля 0,4кВ'!E16</f>
        <v>8</v>
      </c>
      <c r="F19" s="17">
        <f>'по 30 апреля ПО 6-10кВ'!F16+'по 30 апреля 0,4кВ'!F16</f>
        <v>86</v>
      </c>
    </row>
    <row r="20" spans="1:6" ht="12" customHeight="1" thickBot="1">
      <c r="A20" s="23" t="s">
        <v>31</v>
      </c>
      <c r="B20" s="16" t="s">
        <v>32</v>
      </c>
      <c r="C20" s="17">
        <f>'по 30 апреля ПО 6-10кВ'!C17+'по 30 апреля 0,4кВ'!C17</f>
        <v>3</v>
      </c>
      <c r="D20" s="17">
        <f>'по 30 апреля ПО 6-10кВ'!D17+'по 30 апреля 0,4кВ'!D17</f>
        <v>16.74</v>
      </c>
      <c r="E20" s="17">
        <f>'по 30 апреля ПО 6-10кВ'!E17+'по 30 апреля 0,4кВ'!E17</f>
        <v>3</v>
      </c>
      <c r="F20" s="17">
        <f>'по 30 апреля ПО 6-10кВ'!F17+'по 30 апреля 0,4кВ'!F17</f>
        <v>29.3</v>
      </c>
    </row>
    <row r="21" spans="1:6" ht="12" customHeight="1" thickBot="1">
      <c r="A21" s="23" t="s">
        <v>33</v>
      </c>
      <c r="B21" s="16" t="s">
        <v>34</v>
      </c>
      <c r="C21" s="17">
        <f>'по 30 апреля ПО 6-10кВ'!C18+'по 30 апреля 0,4кВ'!C18</f>
        <v>3</v>
      </c>
      <c r="D21" s="17">
        <f>'по 30 апреля ПО 6-10кВ'!D18+'по 30 апреля 0,4кВ'!D18</f>
        <v>22.88</v>
      </c>
      <c r="E21" s="17">
        <f>'по 30 апреля ПО 6-10кВ'!E18+'по 30 апреля 0,4кВ'!E18</f>
        <v>3</v>
      </c>
      <c r="F21" s="17">
        <f>'по 30 апреля ПО 6-10кВ'!F18+'по 30 апреля 0,4кВ'!F18</f>
        <v>10</v>
      </c>
    </row>
    <row r="22" spans="1:6" ht="12" customHeight="1" thickBot="1">
      <c r="A22" s="23" t="s">
        <v>35</v>
      </c>
      <c r="B22" s="16" t="s">
        <v>36</v>
      </c>
      <c r="C22" s="17">
        <f>'по 30 апреля ПО 6-10кВ'!C19+'по 30 апреля 0,4кВ'!C19</f>
        <v>0</v>
      </c>
      <c r="D22" s="17">
        <f>'по 30 апреля ПО 6-10кВ'!D19+'по 30 апреля 0,4кВ'!D19</f>
        <v>0</v>
      </c>
      <c r="E22" s="17">
        <f>'по 30 апреля ПО 6-10кВ'!E19+'по 30 апреля 0,4кВ'!E19</f>
        <v>0</v>
      </c>
      <c r="F22" s="17">
        <f>'по 30 апреля ПО 6-10кВ'!F19+'по 30 апреля 0,4кВ'!F19</f>
        <v>0</v>
      </c>
    </row>
    <row r="23" spans="1:6" s="5" customFormat="1" ht="12" customHeight="1" thickBot="1">
      <c r="A23" s="24"/>
      <c r="B23" s="19" t="s">
        <v>23</v>
      </c>
      <c r="C23" s="20">
        <f>SUM(C17:C22)</f>
        <v>21</v>
      </c>
      <c r="D23" s="20">
        <f>SUM(D17:D22)</f>
        <v>1143.9</v>
      </c>
      <c r="E23" s="20">
        <f>SUM(E17:E22)</f>
        <v>20</v>
      </c>
      <c r="F23" s="20">
        <f>SUM(F17:F22)</f>
        <v>581.4</v>
      </c>
    </row>
    <row r="24" spans="1:6" s="5" customFormat="1" ht="12" customHeight="1" thickBot="1">
      <c r="A24" s="24"/>
      <c r="B24" s="116" t="s">
        <v>37</v>
      </c>
      <c r="C24" s="116"/>
      <c r="D24" s="13"/>
      <c r="E24" s="22"/>
      <c r="F24" s="13"/>
    </row>
    <row r="25" spans="1:6" ht="12" customHeight="1" thickBot="1">
      <c r="A25" s="23" t="s">
        <v>38</v>
      </c>
      <c r="B25" s="16" t="s">
        <v>39</v>
      </c>
      <c r="C25" s="17">
        <f>'по 30 апреля ПО 6-10кВ'!C22+'по 30 апреля 0,4кВ'!C22</f>
        <v>2</v>
      </c>
      <c r="D25" s="17">
        <f>'по 30 апреля ПО 6-10кВ'!D22+'по 30 апреля 0,4кВ'!D22</f>
        <v>467</v>
      </c>
      <c r="E25" s="17">
        <f>'по 30 апреля ПО 6-10кВ'!E22+'по 30 апреля 0,4кВ'!E22</f>
        <v>2</v>
      </c>
      <c r="F25" s="17">
        <f>'по 30 апреля ПО 6-10кВ'!F22+'по 30 апреля 0,4кВ'!F22</f>
        <v>3</v>
      </c>
    </row>
    <row r="26" spans="1:6" ht="12" customHeight="1" thickBot="1">
      <c r="A26" s="23" t="s">
        <v>40</v>
      </c>
      <c r="B26" s="16" t="s">
        <v>41</v>
      </c>
      <c r="C26" s="17">
        <f>'по 30 апреля ПО 6-10кВ'!C23+'по 30 апреля 0,4кВ'!C23</f>
        <v>1</v>
      </c>
      <c r="D26" s="17">
        <f>'по 30 апреля ПО 6-10кВ'!D23+'по 30 апреля 0,4кВ'!D23</f>
        <v>13.25</v>
      </c>
      <c r="E26" s="17">
        <f>'по 30 апреля ПО 6-10кВ'!E23+'по 30 апреля 0,4кВ'!E23</f>
        <v>1</v>
      </c>
      <c r="F26" s="17">
        <f>'по 30 апреля ПО 6-10кВ'!F23+'по 30 апреля 0,4кВ'!F23</f>
        <v>10</v>
      </c>
    </row>
    <row r="27" spans="1:6" ht="12" customHeight="1" thickBot="1">
      <c r="A27" s="23" t="s">
        <v>42</v>
      </c>
      <c r="B27" s="16" t="s">
        <v>43</v>
      </c>
      <c r="C27" s="17">
        <f>'по 30 апреля ПО 6-10кВ'!C24+'по 30 апреля 0,4кВ'!C24</f>
        <v>0</v>
      </c>
      <c r="D27" s="17">
        <f>'по 30 апреля ПО 6-10кВ'!D24+'по 30 апреля 0,4кВ'!D24</f>
        <v>0</v>
      </c>
      <c r="E27" s="17">
        <f>'по 30 апреля ПО 6-10кВ'!E24+'по 30 апреля 0,4кВ'!E24</f>
        <v>0</v>
      </c>
      <c r="F27" s="17">
        <f>'по 30 апреля ПО 6-10кВ'!F24+'по 30 апреля 0,4кВ'!F24</f>
        <v>0</v>
      </c>
    </row>
    <row r="28" spans="1:6" ht="12" customHeight="1" thickBot="1">
      <c r="A28" s="23" t="s">
        <v>44</v>
      </c>
      <c r="B28" s="16" t="s">
        <v>45</v>
      </c>
      <c r="C28" s="17">
        <f>'по 30 апреля ПО 6-10кВ'!C25+'по 30 апреля 0,4кВ'!C25</f>
        <v>0</v>
      </c>
      <c r="D28" s="17">
        <f>'по 30 апреля ПО 6-10кВ'!D25+'по 30 апреля 0,4кВ'!D25</f>
        <v>0</v>
      </c>
      <c r="E28" s="17">
        <f>'по 30 апреля ПО 6-10кВ'!E25+'по 30 апреля 0,4кВ'!E25</f>
        <v>0</v>
      </c>
      <c r="F28" s="17">
        <f>'по 30 апреля ПО 6-10кВ'!F25+'по 30 апреля 0,4кВ'!F25</f>
        <v>0</v>
      </c>
    </row>
    <row r="29" spans="1:6" ht="12" customHeight="1" thickBot="1">
      <c r="A29" s="23" t="s">
        <v>46</v>
      </c>
      <c r="B29" s="16" t="s">
        <v>47</v>
      </c>
      <c r="C29" s="17">
        <f>'по 30 апреля ПО 6-10кВ'!C26+'по 30 апреля 0,4кВ'!C26</f>
        <v>1</v>
      </c>
      <c r="D29" s="17">
        <f>'по 30 апреля ПО 6-10кВ'!D26+'по 30 апреля 0,4кВ'!D26</f>
        <v>15</v>
      </c>
      <c r="E29" s="17">
        <f>'по 30 апреля ПО 6-10кВ'!E26+'по 30 апреля 0,4кВ'!E26</f>
        <v>0</v>
      </c>
      <c r="F29" s="17">
        <f>'по 30 апреля ПО 6-10кВ'!F26+'по 30 апреля 0,4кВ'!F26</f>
        <v>13</v>
      </c>
    </row>
    <row r="30" spans="1:6" ht="12" customHeight="1" thickBot="1">
      <c r="A30" s="23" t="s">
        <v>48</v>
      </c>
      <c r="B30" s="16" t="s">
        <v>49</v>
      </c>
      <c r="C30" s="17">
        <f>'по 30 апреля ПО 6-10кВ'!C27+'по 30 апреля 0,4кВ'!C27</f>
        <v>0</v>
      </c>
      <c r="D30" s="17">
        <f>'по 30 апреля ПО 6-10кВ'!D27+'по 30 апреля 0,4кВ'!D27</f>
        <v>0</v>
      </c>
      <c r="E30" s="17">
        <f>'по 30 апреля ПО 6-10кВ'!E27+'по 30 апреля 0,4кВ'!E27</f>
        <v>0</v>
      </c>
      <c r="F30" s="17">
        <f>'по 30 апреля ПО 6-10кВ'!F27+'по 30 апреля 0,4кВ'!F27</f>
        <v>8</v>
      </c>
    </row>
    <row r="31" spans="1:6" ht="12" customHeight="1" thickBot="1">
      <c r="A31" s="23" t="s">
        <v>50</v>
      </c>
      <c r="B31" s="16" t="s">
        <v>51</v>
      </c>
      <c r="C31" s="17">
        <f>'по 30 апреля ПО 6-10кВ'!C28+'по 30 апреля 0,4кВ'!C28</f>
        <v>1</v>
      </c>
      <c r="D31" s="17">
        <f>'по 30 апреля ПО 6-10кВ'!D28+'по 30 апреля 0,4кВ'!D28</f>
        <v>15</v>
      </c>
      <c r="E31" s="17">
        <f>'по 30 апреля ПО 6-10кВ'!E28+'по 30 апреля 0,4кВ'!E28</f>
        <v>1</v>
      </c>
      <c r="F31" s="17">
        <f>'по 30 апреля ПО 6-10кВ'!F28+'по 30 апреля 0,4кВ'!F28</f>
        <v>1</v>
      </c>
    </row>
    <row r="32" spans="1:6" ht="12" customHeight="1" thickBot="1">
      <c r="A32" s="23" t="s">
        <v>52</v>
      </c>
      <c r="B32" s="16" t="s">
        <v>53</v>
      </c>
      <c r="C32" s="17">
        <f>'по 30 апреля ПО 6-10кВ'!C29+'по 30 апреля 0,4кВ'!C29</f>
        <v>0</v>
      </c>
      <c r="D32" s="17">
        <f>'по 30 апреля ПО 6-10кВ'!D29+'по 30 апреля 0,4кВ'!D29</f>
        <v>0</v>
      </c>
      <c r="E32" s="17">
        <f>'по 30 апреля ПО 6-10кВ'!E29+'по 30 апреля 0,4кВ'!E29</f>
        <v>0</v>
      </c>
      <c r="F32" s="17">
        <f>'по 30 апреля ПО 6-10кВ'!F29+'по 30 апреля 0,4кВ'!F29</f>
        <v>0</v>
      </c>
    </row>
    <row r="33" spans="1:6" ht="12" customHeight="1" thickBot="1">
      <c r="A33" s="23" t="s">
        <v>54</v>
      </c>
      <c r="B33" s="16" t="s">
        <v>55</v>
      </c>
      <c r="C33" s="17">
        <f>'по 30 апреля ПО 6-10кВ'!C30+'по 30 апреля 0,4кВ'!C30</f>
        <v>0</v>
      </c>
      <c r="D33" s="17">
        <f>'по 30 апреля ПО 6-10кВ'!D30+'по 30 апреля 0,4кВ'!D30</f>
        <v>0</v>
      </c>
      <c r="E33" s="17">
        <f>'по 30 апреля ПО 6-10кВ'!E30+'по 30 апреля 0,4кВ'!E30</f>
        <v>0</v>
      </c>
      <c r="F33" s="17">
        <f>'по 30 апреля ПО 6-10кВ'!F30+'по 30 апреля 0,4кВ'!F30</f>
        <v>0</v>
      </c>
    </row>
    <row r="34" spans="1:6" ht="12" customHeight="1" thickBot="1">
      <c r="A34" s="23" t="s">
        <v>56</v>
      </c>
      <c r="B34" s="16" t="s">
        <v>57</v>
      </c>
      <c r="C34" s="17">
        <f>'по 30 апреля ПО 6-10кВ'!C31+'по 30 апреля 0,4кВ'!C31</f>
        <v>2</v>
      </c>
      <c r="D34" s="17">
        <f>'по 30 апреля ПО 6-10кВ'!D31+'по 30 апреля 0,4кВ'!D31</f>
        <v>8</v>
      </c>
      <c r="E34" s="17">
        <f>'по 30 апреля ПО 6-10кВ'!E31+'по 30 апреля 0,4кВ'!E31</f>
        <v>0</v>
      </c>
      <c r="F34" s="17">
        <f>'по 30 апреля ПО 6-10кВ'!F31+'по 30 апреля 0,4кВ'!F31</f>
        <v>0</v>
      </c>
    </row>
    <row r="35" spans="1:6" ht="12" customHeight="1" thickBot="1">
      <c r="A35" s="23"/>
      <c r="B35" s="16" t="s">
        <v>58</v>
      </c>
      <c r="C35" s="17">
        <f>'по 30 апреля ПО 6-10кВ'!C32+'по 30 апреля 0,4кВ'!C32</f>
        <v>0</v>
      </c>
      <c r="D35" s="17">
        <f>'по 30 апреля ПО 6-10кВ'!D32+'по 30 апреля 0,4кВ'!D32</f>
        <v>0</v>
      </c>
      <c r="E35" s="17">
        <f>'по 30 апреля ПО 6-10кВ'!E32+'по 30 апреля 0,4кВ'!E32</f>
        <v>0</v>
      </c>
      <c r="F35" s="17">
        <f>'по 30 апреля ПО 6-10кВ'!F32+'по 30 апреля 0,4кВ'!F32</f>
        <v>4.5</v>
      </c>
    </row>
    <row r="36" spans="1:6" ht="12" customHeight="1" thickBot="1">
      <c r="A36" s="23"/>
      <c r="B36" s="16" t="s">
        <v>59</v>
      </c>
      <c r="C36" s="17">
        <f>'по 30 апреля ПО 6-10кВ'!C33+'по 30 апреля 0,4кВ'!C33</f>
        <v>3</v>
      </c>
      <c r="D36" s="17">
        <f>'по 30 апреля ПО 6-10кВ'!D33+'по 30 апреля 0,4кВ'!D33</f>
        <v>11.5</v>
      </c>
      <c r="E36" s="17">
        <f>'по 30 апреля ПО 6-10кВ'!E33+'по 30 апреля 0,4кВ'!E33</f>
        <v>2</v>
      </c>
      <c r="F36" s="17">
        <f>'по 30 апреля ПО 6-10кВ'!F33+'по 30 апреля 0,4кВ'!F33</f>
        <v>0</v>
      </c>
    </row>
    <row r="37" spans="1:6" s="5" customFormat="1" ht="12" customHeight="1" thickBot="1">
      <c r="A37" s="24"/>
      <c r="B37" s="19" t="s">
        <v>23</v>
      </c>
      <c r="C37" s="20">
        <f>SUM(C25:C36)</f>
        <v>10</v>
      </c>
      <c r="D37" s="20">
        <f>SUM(D25:D36)</f>
        <v>529.75</v>
      </c>
      <c r="E37" s="20">
        <f>SUM(E25:E36)</f>
        <v>6</v>
      </c>
      <c r="F37" s="20">
        <f>SUM(F25:F36)</f>
        <v>39.5</v>
      </c>
    </row>
    <row r="38" spans="1:6" s="5" customFormat="1" ht="12" customHeight="1" thickBot="1">
      <c r="A38" s="24"/>
      <c r="B38" s="116" t="s">
        <v>60</v>
      </c>
      <c r="C38" s="116"/>
      <c r="D38" s="25"/>
      <c r="E38" s="26"/>
      <c r="F38" s="13"/>
    </row>
    <row r="39" spans="1:6" ht="12" customHeight="1" thickBot="1">
      <c r="A39" s="23" t="s">
        <v>61</v>
      </c>
      <c r="B39" s="16" t="s">
        <v>62</v>
      </c>
      <c r="C39" s="17">
        <f>'по 30 апреля ПО 6-10кВ'!C36+'по 30 апреля 0,4кВ'!C36</f>
        <v>16</v>
      </c>
      <c r="D39" s="17">
        <f>'по 30 апреля ПО 6-10кВ'!D36+'по 30 апреля 0,4кВ'!D36</f>
        <v>421</v>
      </c>
      <c r="E39" s="17">
        <f>'по 30 апреля ПО 6-10кВ'!E36+'по 30 апреля 0,4кВ'!E36</f>
        <v>16</v>
      </c>
      <c r="F39" s="17">
        <f>'по 30 апреля ПО 6-10кВ'!F36+'по 30 апреля 0,4кВ'!F36</f>
        <v>800</v>
      </c>
    </row>
    <row r="40" spans="1:6" ht="12" customHeight="1" thickBot="1">
      <c r="A40" s="23" t="s">
        <v>63</v>
      </c>
      <c r="B40" s="16" t="s">
        <v>64</v>
      </c>
      <c r="C40" s="17">
        <f>'по 30 апреля ПО 6-10кВ'!C37+'по 30 апреля 0,4кВ'!C37</f>
        <v>1</v>
      </c>
      <c r="D40" s="17">
        <f>'по 30 апреля ПО 6-10кВ'!D37+'по 30 апреля 0,4кВ'!D37</f>
        <v>4</v>
      </c>
      <c r="E40" s="17">
        <f>'по 30 апреля ПО 6-10кВ'!E37+'по 30 апреля 0,4кВ'!E37</f>
        <v>1</v>
      </c>
      <c r="F40" s="17">
        <f>'по 30 апреля ПО 6-10кВ'!F37+'по 30 апреля 0,4кВ'!F37</f>
        <v>0</v>
      </c>
    </row>
    <row r="41" spans="1:6" ht="12" customHeight="1" thickBot="1">
      <c r="A41" s="23" t="s">
        <v>65</v>
      </c>
      <c r="B41" s="16" t="s">
        <v>66</v>
      </c>
      <c r="C41" s="17">
        <f>'по 30 апреля ПО 6-10кВ'!C38+'по 30 апреля 0,4кВ'!C38</f>
        <v>1</v>
      </c>
      <c r="D41" s="17">
        <f>'по 30 апреля ПО 6-10кВ'!D38+'по 30 апреля 0,4кВ'!D38</f>
        <v>4.5</v>
      </c>
      <c r="E41" s="17">
        <f>'по 30 апреля ПО 6-10кВ'!E38+'по 30 апреля 0,4кВ'!E38</f>
        <v>1</v>
      </c>
      <c r="F41" s="17">
        <f>'по 30 апреля ПО 6-10кВ'!F38+'по 30 апреля 0,4кВ'!F38</f>
        <v>0</v>
      </c>
    </row>
    <row r="42" spans="1:6" ht="12" customHeight="1" thickBot="1">
      <c r="A42" s="23" t="s">
        <v>67</v>
      </c>
      <c r="B42" s="16" t="s">
        <v>68</v>
      </c>
      <c r="C42" s="17">
        <f>'по 30 апреля ПО 6-10кВ'!C39+'по 30 апреля 0,4кВ'!C39</f>
        <v>0</v>
      </c>
      <c r="D42" s="17">
        <f>'по 30 апреля ПО 6-10кВ'!D39+'по 30 апреля 0,4кВ'!D39</f>
        <v>0</v>
      </c>
      <c r="E42" s="17">
        <f>'по 30 апреля ПО 6-10кВ'!E39+'по 30 апреля 0,4кВ'!E39</f>
        <v>0</v>
      </c>
      <c r="F42" s="17">
        <f>'по 30 апреля ПО 6-10кВ'!F39+'по 30 апреля 0,4кВ'!F39</f>
        <v>0</v>
      </c>
    </row>
    <row r="43" spans="1:6" ht="12" customHeight="1" thickBot="1">
      <c r="A43" s="23" t="s">
        <v>69</v>
      </c>
      <c r="B43" s="16" t="s">
        <v>70</v>
      </c>
      <c r="C43" s="17">
        <f>'по 30 апреля ПО 6-10кВ'!C40+'по 30 апреля 0,4кВ'!C40</f>
        <v>1</v>
      </c>
      <c r="D43" s="17">
        <f>'по 30 апреля ПО 6-10кВ'!D40+'по 30 апреля 0,4кВ'!D40</f>
        <v>10</v>
      </c>
      <c r="E43" s="17">
        <f>'по 30 апреля ПО 6-10кВ'!E40+'по 30 апреля 0,4кВ'!E40</f>
        <v>1</v>
      </c>
      <c r="F43" s="17">
        <f>'по 30 апреля ПО 6-10кВ'!F40+'по 30 апреля 0,4кВ'!F40</f>
        <v>0</v>
      </c>
    </row>
    <row r="44" spans="1:6" ht="12" customHeight="1" thickBot="1">
      <c r="A44" s="23" t="s">
        <v>71</v>
      </c>
      <c r="B44" s="16" t="s">
        <v>72</v>
      </c>
      <c r="C44" s="17">
        <f>'по 30 апреля ПО 6-10кВ'!C41+'по 30 апреля 0,4кВ'!C41</f>
        <v>14</v>
      </c>
      <c r="D44" s="17">
        <f>'по 30 апреля ПО 6-10кВ'!D41+'по 30 апреля 0,4кВ'!D41</f>
        <v>452.1</v>
      </c>
      <c r="E44" s="17">
        <f>'по 30 апреля ПО 6-10кВ'!E41+'по 30 апреля 0,4кВ'!E41</f>
        <v>10</v>
      </c>
      <c r="F44" s="17">
        <f>'по 30 апреля ПО 6-10кВ'!F41+'по 30 апреля 0,4кВ'!F41</f>
        <v>0</v>
      </c>
    </row>
    <row r="45" spans="1:6" ht="12" customHeight="1" thickBot="1">
      <c r="A45" s="23" t="s">
        <v>73</v>
      </c>
      <c r="B45" s="16" t="s">
        <v>74</v>
      </c>
      <c r="C45" s="17">
        <f>'по 30 апреля ПО 6-10кВ'!C42+'по 30 апреля 0,4кВ'!C42</f>
        <v>0</v>
      </c>
      <c r="D45" s="17">
        <f>'по 30 апреля ПО 6-10кВ'!D42+'по 30 апреля 0,4кВ'!D42</f>
        <v>0</v>
      </c>
      <c r="E45" s="17">
        <f>'по 30 апреля ПО 6-10кВ'!E42+'по 30 апреля 0,4кВ'!E42</f>
        <v>0</v>
      </c>
      <c r="F45" s="17">
        <f>'по 30 апреля ПО 6-10кВ'!F42+'по 30 апреля 0,4кВ'!F42</f>
        <v>0</v>
      </c>
    </row>
    <row r="46" spans="1:6" ht="12" customHeight="1" thickBot="1">
      <c r="A46" s="23" t="s">
        <v>75</v>
      </c>
      <c r="B46" s="16" t="s">
        <v>76</v>
      </c>
      <c r="C46" s="17">
        <f>'по 30 апреля ПО 6-10кВ'!C43+'по 30 апреля 0,4кВ'!C43</f>
        <v>0</v>
      </c>
      <c r="D46" s="17">
        <f>'по 30 апреля ПО 6-10кВ'!D43+'по 30 апреля 0,4кВ'!D43</f>
        <v>0</v>
      </c>
      <c r="E46" s="17">
        <f>'по 30 апреля ПО 6-10кВ'!E43+'по 30 апреля 0,4кВ'!E43</f>
        <v>0</v>
      </c>
      <c r="F46" s="17">
        <f>'по 30 апреля ПО 6-10кВ'!F43+'по 30 апреля 0,4кВ'!F43</f>
        <v>0</v>
      </c>
    </row>
    <row r="47" spans="1:6" ht="12" customHeight="1" thickBot="1">
      <c r="A47" s="23" t="s">
        <v>77</v>
      </c>
      <c r="B47" s="16" t="s">
        <v>78</v>
      </c>
      <c r="C47" s="17">
        <f>'по 30 апреля ПО 6-10кВ'!C44+'по 30 апреля 0,4кВ'!C44</f>
        <v>1</v>
      </c>
      <c r="D47" s="17">
        <f>'по 30 апреля ПО 6-10кВ'!D44+'по 30 апреля 0,4кВ'!D44</f>
        <v>162.8</v>
      </c>
      <c r="E47" s="17">
        <f>'по 30 апреля ПО 6-10кВ'!E44+'по 30 апреля 0,4кВ'!E44</f>
        <v>1</v>
      </c>
      <c r="F47" s="17">
        <f>'по 30 апреля ПО 6-10кВ'!F44+'по 30 апреля 0,4кВ'!F44</f>
        <v>0</v>
      </c>
    </row>
    <row r="48" spans="1:6" ht="12" customHeight="1" thickBot="1">
      <c r="A48" s="23"/>
      <c r="B48" s="16" t="s">
        <v>23</v>
      </c>
      <c r="C48" s="20">
        <f>SUM(C39:C47)</f>
        <v>34</v>
      </c>
      <c r="D48" s="20">
        <f>SUM(D39:D47)</f>
        <v>1054.4</v>
      </c>
      <c r="E48" s="20">
        <f>SUM(E39:E47)</f>
        <v>30</v>
      </c>
      <c r="F48" s="20">
        <f>SUM(F39:F47)</f>
        <v>800</v>
      </c>
    </row>
    <row r="49" spans="1:6" s="5" customFormat="1" ht="12" customHeight="1" thickBot="1">
      <c r="A49" s="24"/>
      <c r="B49" s="116" t="s">
        <v>79</v>
      </c>
      <c r="C49" s="116"/>
      <c r="D49" s="13"/>
      <c r="E49" s="26"/>
      <c r="F49" s="13"/>
    </row>
    <row r="50" spans="1:6" ht="12" customHeight="1" thickBot="1">
      <c r="A50" s="23" t="s">
        <v>80</v>
      </c>
      <c r="B50" s="16" t="s">
        <v>81</v>
      </c>
      <c r="C50" s="17">
        <f>'по 30 апреля ПО 6-10кВ'!C47+'по 30 апреля 0,4кВ'!C47</f>
        <v>18</v>
      </c>
      <c r="D50" s="17">
        <f>'по 30 апреля ПО 6-10кВ'!D47+'по 30 апреля 0,4кВ'!D47</f>
        <v>96</v>
      </c>
      <c r="E50" s="17">
        <f>'по 30 апреля ПО 6-10кВ'!E47+'по 30 апреля 0,4кВ'!E47</f>
        <v>18</v>
      </c>
      <c r="F50" s="17">
        <f>'по 30 апреля ПО 6-10кВ'!F47+'по 30 апреля 0,4кВ'!F47</f>
        <v>172</v>
      </c>
    </row>
    <row r="51" spans="1:6" ht="12" customHeight="1" thickBot="1">
      <c r="A51" s="23" t="s">
        <v>82</v>
      </c>
      <c r="B51" s="16" t="s">
        <v>83</v>
      </c>
      <c r="C51" s="17">
        <f>'по 30 апреля ПО 6-10кВ'!C48+'по 30 апреля 0,4кВ'!C48</f>
        <v>2</v>
      </c>
      <c r="D51" s="17">
        <f>'по 30 апреля ПО 6-10кВ'!D48+'по 30 апреля 0,4кВ'!D48</f>
        <v>10.7</v>
      </c>
      <c r="E51" s="17">
        <f>'по 30 апреля ПО 6-10кВ'!E48+'по 30 апреля 0,4кВ'!E48</f>
        <v>2</v>
      </c>
      <c r="F51" s="17">
        <f>'по 30 апреля ПО 6-10кВ'!F48+'по 30 апреля 0,4кВ'!F48</f>
        <v>5</v>
      </c>
    </row>
    <row r="52" spans="1:6" ht="12" customHeight="1" thickBot="1">
      <c r="A52" s="23" t="s">
        <v>84</v>
      </c>
      <c r="B52" s="16" t="s">
        <v>85</v>
      </c>
      <c r="C52" s="17">
        <f>'по 30 апреля ПО 6-10кВ'!C49+'по 30 апреля 0,4кВ'!C49</f>
        <v>1</v>
      </c>
      <c r="D52" s="17">
        <f>'по 30 апреля ПО 6-10кВ'!D49+'по 30 апреля 0,4кВ'!D49</f>
        <v>437</v>
      </c>
      <c r="E52" s="17">
        <f>'по 30 апреля ПО 6-10кВ'!E49+'по 30 апреля 0,4кВ'!E49</f>
        <v>1</v>
      </c>
      <c r="F52" s="17">
        <f>'по 30 апреля ПО 6-10кВ'!F49+'по 30 апреля 0,4кВ'!F49</f>
        <v>0</v>
      </c>
    </row>
    <row r="53" spans="1:6" ht="12" customHeight="1" thickBot="1">
      <c r="A53" s="23" t="s">
        <v>86</v>
      </c>
      <c r="B53" s="16" t="s">
        <v>87</v>
      </c>
      <c r="C53" s="17">
        <f>'по 30 апреля ПО 6-10кВ'!C50+'по 30 апреля 0,4кВ'!C50</f>
        <v>3</v>
      </c>
      <c r="D53" s="17">
        <f>'по 30 апреля ПО 6-10кВ'!D50+'по 30 апреля 0,4кВ'!D50</f>
        <v>13.5</v>
      </c>
      <c r="E53" s="17">
        <f>'по 30 апреля ПО 6-10кВ'!E50+'по 30 апреля 0,4кВ'!E50</f>
        <v>3</v>
      </c>
      <c r="F53" s="17">
        <f>'по 30 апреля ПО 6-10кВ'!F50+'по 30 апреля 0,4кВ'!F50</f>
        <v>12</v>
      </c>
    </row>
    <row r="54" spans="1:6" ht="12" customHeight="1" thickBot="1">
      <c r="A54" s="23" t="s">
        <v>88</v>
      </c>
      <c r="B54" s="16" t="s">
        <v>89</v>
      </c>
      <c r="C54" s="17">
        <f>'по 30 апреля ПО 6-10кВ'!C51+'по 30 апреля 0,4кВ'!C51</f>
        <v>0</v>
      </c>
      <c r="D54" s="17">
        <f>'по 30 апреля ПО 6-10кВ'!D51+'по 30 апреля 0,4кВ'!D51</f>
        <v>0</v>
      </c>
      <c r="E54" s="17">
        <f>'по 30 апреля ПО 6-10кВ'!E51+'по 30 апреля 0,4кВ'!E51</f>
        <v>0</v>
      </c>
      <c r="F54" s="17">
        <f>'по 30 апреля ПО 6-10кВ'!F51+'по 30 апреля 0,4кВ'!F51</f>
        <v>0</v>
      </c>
    </row>
    <row r="55" spans="1:6" s="5" customFormat="1" ht="12" customHeight="1" thickBot="1">
      <c r="A55" s="24"/>
      <c r="B55" s="19" t="s">
        <v>23</v>
      </c>
      <c r="C55" s="20">
        <f>SUM(C50:C54)</f>
        <v>24</v>
      </c>
      <c r="D55" s="20">
        <f>SUM(D50:D54)</f>
        <v>557.2</v>
      </c>
      <c r="E55" s="20">
        <f>SUM(E50:E54)</f>
        <v>24</v>
      </c>
      <c r="F55" s="20">
        <f>SUM(F50:F54)</f>
        <v>189</v>
      </c>
    </row>
    <row r="56" spans="1:6" s="5" customFormat="1" ht="12" customHeight="1" thickBot="1">
      <c r="A56" s="24"/>
      <c r="B56" s="116" t="s">
        <v>90</v>
      </c>
      <c r="C56" s="116"/>
      <c r="D56" s="13"/>
      <c r="E56" s="27"/>
      <c r="F56" s="13"/>
    </row>
    <row r="57" spans="1:6" ht="12" customHeight="1" thickBot="1">
      <c r="A57" s="23" t="s">
        <v>91</v>
      </c>
      <c r="B57" s="16" t="s">
        <v>92</v>
      </c>
      <c r="C57" s="17">
        <f>'по 30 апреля ПО 6-10кВ'!C54+'по 30 апреля 0,4кВ'!C54</f>
        <v>3</v>
      </c>
      <c r="D57" s="17">
        <f>'по 30 апреля ПО 6-10кВ'!D54+'по 30 апреля 0,4кВ'!D54</f>
        <v>33</v>
      </c>
      <c r="E57" s="17">
        <f>'по 30 апреля ПО 6-10кВ'!E54+'по 30 апреля 0,4кВ'!E54</f>
        <v>3</v>
      </c>
      <c r="F57" s="17">
        <f>'по 30 апреля ПО 6-10кВ'!F54+'по 30 апреля 0,4кВ'!F54</f>
        <v>57.5</v>
      </c>
    </row>
    <row r="58" spans="1:6" ht="12" customHeight="1" thickBot="1">
      <c r="A58" s="23" t="s">
        <v>93</v>
      </c>
      <c r="B58" s="16" t="s">
        <v>94</v>
      </c>
      <c r="C58" s="17">
        <f>'по 30 апреля ПО 6-10кВ'!C55+'по 30 апреля 0,4кВ'!C55</f>
        <v>0</v>
      </c>
      <c r="D58" s="17">
        <f>'по 30 апреля ПО 6-10кВ'!D55+'по 30 апреля 0,4кВ'!D55</f>
        <v>0</v>
      </c>
      <c r="E58" s="17">
        <f>'по 30 апреля ПО 6-10кВ'!E55+'по 30 апреля 0,4кВ'!E55</f>
        <v>0</v>
      </c>
      <c r="F58" s="17">
        <f>'по 30 апреля ПО 6-10кВ'!F55+'по 30 апреля 0,4кВ'!F55</f>
        <v>0</v>
      </c>
    </row>
    <row r="59" spans="1:6" ht="12" customHeight="1" thickBot="1">
      <c r="A59" s="23" t="s">
        <v>95</v>
      </c>
      <c r="B59" s="16" t="s">
        <v>96</v>
      </c>
      <c r="C59" s="17">
        <f>'по 30 апреля ПО 6-10кВ'!C56+'по 30 апреля 0,4кВ'!C56</f>
        <v>1</v>
      </c>
      <c r="D59" s="17">
        <f>'по 30 апреля ПО 6-10кВ'!D56+'по 30 апреля 0,4кВ'!D56</f>
        <v>6</v>
      </c>
      <c r="E59" s="17">
        <f>'по 30 апреля ПО 6-10кВ'!E56+'по 30 апреля 0,4кВ'!E56</f>
        <v>1</v>
      </c>
      <c r="F59" s="17">
        <f>'по 30 апреля ПО 6-10кВ'!F56+'по 30 апреля 0,4кВ'!F56</f>
        <v>3</v>
      </c>
    </row>
    <row r="60" spans="1:6" ht="12" customHeight="1" thickBot="1">
      <c r="A60" s="23" t="s">
        <v>97</v>
      </c>
      <c r="B60" s="16" t="s">
        <v>98</v>
      </c>
      <c r="C60" s="17">
        <f>'по 30 апреля ПО 6-10кВ'!C57+'по 30 апреля 0,4кВ'!C57</f>
        <v>0</v>
      </c>
      <c r="D60" s="17">
        <f>'по 30 апреля ПО 6-10кВ'!D57+'по 30 апреля 0,4кВ'!D57</f>
        <v>0</v>
      </c>
      <c r="E60" s="17">
        <f>'по 30 апреля ПО 6-10кВ'!E57+'по 30 апреля 0,4кВ'!E57</f>
        <v>0</v>
      </c>
      <c r="F60" s="17">
        <f>'по 30 апреля ПО 6-10кВ'!F57+'по 30 апреля 0,4кВ'!F57</f>
        <v>31</v>
      </c>
    </row>
    <row r="61" spans="1:6" ht="12" customHeight="1" thickBot="1">
      <c r="A61" s="23" t="s">
        <v>99</v>
      </c>
      <c r="B61" s="16" t="s">
        <v>100</v>
      </c>
      <c r="C61" s="17">
        <f>'по 30 апреля ПО 6-10кВ'!C58+'по 30 апреля 0,4кВ'!C58</f>
        <v>1</v>
      </c>
      <c r="D61" s="17">
        <f>'по 30 апреля ПО 6-10кВ'!D58+'по 30 апреля 0,4кВ'!D58</f>
        <v>3</v>
      </c>
      <c r="E61" s="17">
        <f>'по 30 апреля ПО 6-10кВ'!E58+'по 30 апреля 0,4кВ'!E58</f>
        <v>1</v>
      </c>
      <c r="F61" s="17">
        <f>'по 30 апреля ПО 6-10кВ'!F58+'по 30 апреля 0,4кВ'!F58</f>
        <v>6</v>
      </c>
    </row>
    <row r="62" spans="1:6" ht="12" customHeight="1" thickBot="1">
      <c r="A62" s="23" t="s">
        <v>101</v>
      </c>
      <c r="B62" s="16" t="s">
        <v>102</v>
      </c>
      <c r="C62" s="17">
        <f>'по 30 апреля ПО 6-10кВ'!C59+'по 30 апреля 0,4кВ'!C59</f>
        <v>0</v>
      </c>
      <c r="D62" s="17">
        <f>'по 30 апреля ПО 6-10кВ'!D59+'по 30 апреля 0,4кВ'!D59</f>
        <v>0</v>
      </c>
      <c r="E62" s="17">
        <f>'по 30 апреля ПО 6-10кВ'!E59+'по 30 апреля 0,4кВ'!E59</f>
        <v>0</v>
      </c>
      <c r="F62" s="17">
        <f>'по 30 апреля ПО 6-10кВ'!F59+'по 30 апреля 0,4кВ'!F59</f>
        <v>3</v>
      </c>
    </row>
    <row r="63" spans="1:6" s="5" customFormat="1" ht="12" customHeight="1" thickBot="1">
      <c r="A63" s="24"/>
      <c r="B63" s="19" t="s">
        <v>23</v>
      </c>
      <c r="C63" s="20">
        <f>SUM(C57:C62)</f>
        <v>5</v>
      </c>
      <c r="D63" s="20">
        <f>SUM(D57:D62)</f>
        <v>42</v>
      </c>
      <c r="E63" s="20">
        <f>SUM(E57:E62)</f>
        <v>5</v>
      </c>
      <c r="F63" s="20">
        <f>SUM(F57:F62)</f>
        <v>100.5</v>
      </c>
    </row>
    <row r="64" spans="1:6" s="5" customFormat="1" ht="12" customHeight="1" thickBot="1">
      <c r="A64" s="24"/>
      <c r="B64" s="116" t="s">
        <v>103</v>
      </c>
      <c r="C64" s="116"/>
      <c r="D64" s="13"/>
      <c r="E64" s="26"/>
      <c r="F64" s="13"/>
    </row>
    <row r="65" spans="1:6" ht="12" customHeight="1" thickBot="1">
      <c r="A65" s="23" t="s">
        <v>104</v>
      </c>
      <c r="B65" s="16" t="s">
        <v>105</v>
      </c>
      <c r="C65" s="17">
        <f>'по 30 апреля ПО 6-10кВ'!C62+'по 30 апреля 0,4кВ'!C62</f>
        <v>9</v>
      </c>
      <c r="D65" s="17">
        <f>'по 30 апреля ПО 6-10кВ'!D62+'по 30 апреля 0,4кВ'!D62</f>
        <v>60.2</v>
      </c>
      <c r="E65" s="17">
        <f>'по 30 апреля ПО 6-10кВ'!E62+'по 30 апреля 0,4кВ'!E62</f>
        <v>9</v>
      </c>
      <c r="F65" s="17">
        <f>'по 30 апреля ПО 6-10кВ'!F62+'по 30 апреля 0,4кВ'!F62</f>
        <v>98.6</v>
      </c>
    </row>
    <row r="66" spans="1:6" ht="12" customHeight="1" thickBot="1">
      <c r="A66" s="23" t="s">
        <v>106</v>
      </c>
      <c r="B66" s="16" t="s">
        <v>107</v>
      </c>
      <c r="C66" s="17">
        <f>'по 30 апреля ПО 6-10кВ'!C63+'по 30 апреля 0,4кВ'!C63</f>
        <v>13</v>
      </c>
      <c r="D66" s="17">
        <f>'по 30 апреля ПО 6-10кВ'!D63+'по 30 апреля 0,4кВ'!D63</f>
        <v>75.6</v>
      </c>
      <c r="E66" s="17">
        <f>'по 30 апреля ПО 6-10кВ'!E63+'по 30 апреля 0,4кВ'!E63</f>
        <v>13</v>
      </c>
      <c r="F66" s="17">
        <f>'по 30 апреля ПО 6-10кВ'!F63+'по 30 апреля 0,4кВ'!F63</f>
        <v>286</v>
      </c>
    </row>
    <row r="67" spans="1:6" ht="12" customHeight="1" thickBot="1">
      <c r="A67" s="23" t="s">
        <v>108</v>
      </c>
      <c r="B67" s="16" t="s">
        <v>109</v>
      </c>
      <c r="C67" s="17">
        <f>'по 30 апреля ПО 6-10кВ'!C64+'по 30 апреля 0,4кВ'!C64</f>
        <v>5</v>
      </c>
      <c r="D67" s="17">
        <f>'по 30 апреля ПО 6-10кВ'!D64+'по 30 апреля 0,4кВ'!D64</f>
        <v>27.8</v>
      </c>
      <c r="E67" s="17">
        <f>'по 30 апреля ПО 6-10кВ'!E64+'по 30 апреля 0,4кВ'!E64</f>
        <v>5</v>
      </c>
      <c r="F67" s="17">
        <f>'по 30 апреля ПО 6-10кВ'!F64+'по 30 апреля 0,4кВ'!F64</f>
        <v>23.8</v>
      </c>
    </row>
    <row r="68" spans="1:6" ht="12" customHeight="1" thickBot="1">
      <c r="A68" s="23" t="s">
        <v>110</v>
      </c>
      <c r="B68" s="16" t="s">
        <v>111</v>
      </c>
      <c r="C68" s="17">
        <f>'по 30 апреля ПО 6-10кВ'!C65+'по 30 апреля 0,4кВ'!C65</f>
        <v>12</v>
      </c>
      <c r="D68" s="17">
        <f>'по 30 апреля ПО 6-10кВ'!D65+'по 30 апреля 0,4кВ'!D65</f>
        <v>520.6</v>
      </c>
      <c r="E68" s="17">
        <f>'по 30 апреля ПО 6-10кВ'!E65+'по 30 апреля 0,4кВ'!E65</f>
        <v>10</v>
      </c>
      <c r="F68" s="17">
        <f>'по 30 апреля ПО 6-10кВ'!F65+'по 30 апреля 0,4кВ'!F65</f>
        <v>127</v>
      </c>
    </row>
    <row r="69" spans="1:6" ht="12" customHeight="1" thickBot="1">
      <c r="A69" s="23" t="s">
        <v>112</v>
      </c>
      <c r="B69" s="16" t="s">
        <v>113</v>
      </c>
      <c r="C69" s="17">
        <f>'по 30 апреля ПО 6-10кВ'!C66+'по 30 апреля 0,4кВ'!C66</f>
        <v>1</v>
      </c>
      <c r="D69" s="17">
        <f>'по 30 апреля ПО 6-10кВ'!D66+'по 30 апреля 0,4кВ'!D66</f>
        <v>4</v>
      </c>
      <c r="E69" s="17">
        <f>'по 30 апреля ПО 6-10кВ'!E66+'по 30 апреля 0,4кВ'!E66</f>
        <v>1</v>
      </c>
      <c r="F69" s="17">
        <f>'по 30 апреля ПО 6-10кВ'!F66+'по 30 апреля 0,4кВ'!F66</f>
        <v>4</v>
      </c>
    </row>
    <row r="70" spans="1:6" ht="12" customHeight="1" thickBot="1">
      <c r="A70" s="23" t="s">
        <v>114</v>
      </c>
      <c r="B70" s="16" t="s">
        <v>115</v>
      </c>
      <c r="C70" s="17">
        <f>'по 30 апреля ПО 6-10кВ'!C67+'по 30 апреля 0,4кВ'!C67</f>
        <v>3</v>
      </c>
      <c r="D70" s="17">
        <f>'по 30 апреля ПО 6-10кВ'!D67+'по 30 апреля 0,4кВ'!D67</f>
        <v>19.5</v>
      </c>
      <c r="E70" s="17">
        <f>'по 30 апреля ПО 6-10кВ'!E67+'по 30 апреля 0,4кВ'!E67</f>
        <v>3</v>
      </c>
      <c r="F70" s="17">
        <f>'по 30 апреля ПО 6-10кВ'!F67+'по 30 апреля 0,4кВ'!F67</f>
        <v>14.5</v>
      </c>
    </row>
    <row r="71" spans="1:6" ht="12" customHeight="1" thickBot="1">
      <c r="A71" s="23" t="s">
        <v>116</v>
      </c>
      <c r="B71" s="16" t="s">
        <v>117</v>
      </c>
      <c r="C71" s="17">
        <f>'по 30 апреля ПО 6-10кВ'!C68+'по 30 апреля 0,4кВ'!C68</f>
        <v>3</v>
      </c>
      <c r="D71" s="17">
        <f>'по 30 апреля ПО 6-10кВ'!D68+'по 30 апреля 0,4кВ'!D68</f>
        <v>15</v>
      </c>
      <c r="E71" s="17">
        <f>'по 30 апреля ПО 6-10кВ'!E68+'по 30 апреля 0,4кВ'!E68</f>
        <v>3</v>
      </c>
      <c r="F71" s="17">
        <f>'по 30 апреля ПО 6-10кВ'!F68+'по 30 апреля 0,4кВ'!F68</f>
        <v>11</v>
      </c>
    </row>
    <row r="72" spans="1:6" ht="12" customHeight="1" thickBot="1">
      <c r="A72" s="23" t="s">
        <v>118</v>
      </c>
      <c r="B72" s="16" t="s">
        <v>119</v>
      </c>
      <c r="C72" s="17">
        <f>'по 30 апреля ПО 6-10кВ'!C69+'по 30 апреля 0,4кВ'!C69</f>
        <v>4</v>
      </c>
      <c r="D72" s="17">
        <f>'по 30 апреля ПО 6-10кВ'!D69+'по 30 апреля 0,4кВ'!D69</f>
        <v>26.6</v>
      </c>
      <c r="E72" s="17">
        <f>'по 30 апреля ПО 6-10кВ'!E69+'по 30 апреля 0,4кВ'!E69</f>
        <v>4</v>
      </c>
      <c r="F72" s="17">
        <f>'по 30 апреля ПО 6-10кВ'!F69+'по 30 апреля 0,4кВ'!F69</f>
        <v>15.8</v>
      </c>
    </row>
    <row r="73" spans="1:6" ht="12" customHeight="1" thickBot="1">
      <c r="A73" s="23" t="s">
        <v>120</v>
      </c>
      <c r="B73" s="16" t="s">
        <v>121</v>
      </c>
      <c r="C73" s="17">
        <f>'по 30 апреля ПО 6-10кВ'!C70+'по 30 апреля 0,4кВ'!C70</f>
        <v>8</v>
      </c>
      <c r="D73" s="17">
        <f>'по 30 апреля ПО 6-10кВ'!D70+'по 30 апреля 0,4кВ'!D70</f>
        <v>40.1</v>
      </c>
      <c r="E73" s="17">
        <f>'по 30 апреля ПО 6-10кВ'!E70+'по 30 апреля 0,4кВ'!E70</f>
        <v>8</v>
      </c>
      <c r="F73" s="17">
        <f>'по 30 апреля ПО 6-10кВ'!F70+'по 30 апреля 0,4кВ'!F70</f>
        <v>32.1</v>
      </c>
    </row>
    <row r="74" spans="1:6" ht="12" customHeight="1" thickBot="1">
      <c r="A74" s="23">
        <v>54</v>
      </c>
      <c r="B74" s="16" t="s">
        <v>122</v>
      </c>
      <c r="C74" s="17">
        <f>'по 30 апреля ПО 6-10кВ'!C71+'по 30 апреля 0,4кВ'!C71</f>
        <v>0</v>
      </c>
      <c r="D74" s="17">
        <f>'по 30 апреля ПО 6-10кВ'!D71+'по 30 апреля 0,4кВ'!D71</f>
        <v>0</v>
      </c>
      <c r="E74" s="17">
        <f>'по 30 апреля ПО 6-10кВ'!E71+'по 30 апреля 0,4кВ'!E71</f>
        <v>0</v>
      </c>
      <c r="F74" s="17">
        <f>'по 30 апреля ПО 6-10кВ'!F71+'по 30 апреля 0,4кВ'!F71</f>
        <v>0</v>
      </c>
    </row>
    <row r="75" spans="1:6" s="5" customFormat="1" ht="12" customHeight="1" thickBot="1">
      <c r="A75" s="24">
        <v>55</v>
      </c>
      <c r="B75" s="16" t="s">
        <v>123</v>
      </c>
      <c r="C75" s="17">
        <f>'по 30 апреля ПО 6-10кВ'!C72+'по 30 апреля 0,4кВ'!C72</f>
        <v>3</v>
      </c>
      <c r="D75" s="17">
        <f>'по 30 апреля ПО 6-10кВ'!D72+'по 30 апреля 0,4кВ'!D72</f>
        <v>13.5</v>
      </c>
      <c r="E75" s="17">
        <f>'по 30 апреля ПО 6-10кВ'!E72+'по 30 апреля 0,4кВ'!E72</f>
        <v>3</v>
      </c>
      <c r="F75" s="17">
        <f>'по 30 апреля ПО 6-10кВ'!F72+'по 30 апреля 0,4кВ'!F72</f>
        <v>13.5</v>
      </c>
    </row>
    <row r="76" spans="1:6" s="5" customFormat="1" ht="12" customHeight="1" thickBot="1">
      <c r="A76" s="24"/>
      <c r="B76" s="19" t="s">
        <v>23</v>
      </c>
      <c r="C76" s="20">
        <f>SUM(C65:C75)</f>
        <v>61</v>
      </c>
      <c r="D76" s="20">
        <f>SUM(D65:D75)</f>
        <v>802.9000000000001</v>
      </c>
      <c r="E76" s="20">
        <f>SUM(E65:E75)</f>
        <v>59</v>
      </c>
      <c r="F76" s="20">
        <f>SUM(F65:F75)</f>
        <v>626.3000000000001</v>
      </c>
    </row>
    <row r="77" spans="1:6" s="5" customFormat="1" ht="12" customHeight="1" thickBot="1">
      <c r="A77" s="24"/>
      <c r="B77" s="116" t="s">
        <v>124</v>
      </c>
      <c r="C77" s="116"/>
      <c r="D77" s="13"/>
      <c r="E77" s="26"/>
      <c r="F77" s="13"/>
    </row>
    <row r="78" spans="1:6" ht="12" customHeight="1" thickBot="1">
      <c r="A78" s="23" t="s">
        <v>125</v>
      </c>
      <c r="B78" s="16" t="s">
        <v>126</v>
      </c>
      <c r="C78" s="17">
        <f>'по 30 апреля ПО 6-10кВ'!C75+'по 30 апреля 0,4кВ'!C75</f>
        <v>4</v>
      </c>
      <c r="D78" s="17">
        <f>'по 30 апреля ПО 6-10кВ'!D75+'по 30 апреля 0,4кВ'!D75</f>
        <v>26</v>
      </c>
      <c r="E78" s="17">
        <f>'по 30 апреля ПО 6-10кВ'!E75+'по 30 апреля 0,4кВ'!E75</f>
        <v>4</v>
      </c>
      <c r="F78" s="17">
        <f>'по 30 апреля ПО 6-10кВ'!F75+'по 30 апреля 0,4кВ'!F75</f>
        <v>93.8</v>
      </c>
    </row>
    <row r="79" spans="1:6" ht="12" customHeight="1" thickBot="1">
      <c r="A79" s="23" t="s">
        <v>127</v>
      </c>
      <c r="B79" s="16" t="s">
        <v>128</v>
      </c>
      <c r="C79" s="17">
        <f>'по 30 апреля ПО 6-10кВ'!C76+'по 30 апреля 0,4кВ'!C76</f>
        <v>11</v>
      </c>
      <c r="D79" s="17">
        <f>'по 30 апреля ПО 6-10кВ'!D76+'по 30 апреля 0,4кВ'!D76</f>
        <v>62.9</v>
      </c>
      <c r="E79" s="17">
        <f>'по 30 апреля ПО 6-10кВ'!E76+'по 30 апреля 0,4кВ'!E76</f>
        <v>10</v>
      </c>
      <c r="F79" s="17">
        <f>'по 30 апреля ПО 6-10кВ'!F76+'по 30 апреля 0,4кВ'!F76</f>
        <v>101</v>
      </c>
    </row>
    <row r="80" spans="1:6" ht="12" customHeight="1" thickBot="1">
      <c r="A80" s="23" t="s">
        <v>129</v>
      </c>
      <c r="B80" s="16" t="s">
        <v>130</v>
      </c>
      <c r="C80" s="17">
        <f>'по 30 апреля ПО 6-10кВ'!C77+'по 30 апреля 0,4кВ'!C77</f>
        <v>7</v>
      </c>
      <c r="D80" s="17">
        <f>'по 30 апреля ПО 6-10кВ'!D77+'по 30 апреля 0,4кВ'!D77</f>
        <v>56.3</v>
      </c>
      <c r="E80" s="17">
        <f>'по 30 апреля ПО 6-10кВ'!E77+'по 30 апреля 0,4кВ'!E77</f>
        <v>7</v>
      </c>
      <c r="F80" s="17">
        <f>'по 30 апреля ПО 6-10кВ'!F77+'по 30 апреля 0,4кВ'!F77</f>
        <v>45.3</v>
      </c>
    </row>
    <row r="81" spans="1:6" ht="12" customHeight="1" thickBot="1">
      <c r="A81" s="23" t="s">
        <v>131</v>
      </c>
      <c r="B81" s="16" t="s">
        <v>102</v>
      </c>
      <c r="C81" s="17">
        <f>'по 30 апреля ПО 6-10кВ'!C78+'по 30 апреля 0,4кВ'!C78</f>
        <v>2</v>
      </c>
      <c r="D81" s="17">
        <f>'по 30 апреля ПО 6-10кВ'!D78+'по 30 апреля 0,4кВ'!D78</f>
        <v>9</v>
      </c>
      <c r="E81" s="17">
        <f>'по 30 апреля ПО 6-10кВ'!E78+'по 30 апреля 0,4кВ'!E78</f>
        <v>2</v>
      </c>
      <c r="F81" s="17">
        <f>'по 30 апреля ПО 6-10кВ'!F78+'по 30 апреля 0,4кВ'!F78</f>
        <v>0</v>
      </c>
    </row>
    <row r="82" spans="1:6" ht="12" customHeight="1" thickBot="1">
      <c r="A82" s="23" t="s">
        <v>132</v>
      </c>
      <c r="B82" s="16" t="s">
        <v>133</v>
      </c>
      <c r="C82" s="17">
        <f>'по 30 апреля ПО 6-10кВ'!C79+'по 30 апреля 0,4кВ'!C79</f>
        <v>1</v>
      </c>
      <c r="D82" s="17">
        <f>'по 30 апреля ПО 6-10кВ'!D79+'по 30 апреля 0,4кВ'!D79</f>
        <v>14</v>
      </c>
      <c r="E82" s="17">
        <f>'по 30 апреля ПО 6-10кВ'!E79+'по 30 апреля 0,4кВ'!E79</f>
        <v>1</v>
      </c>
      <c r="F82" s="17">
        <f>'по 30 апреля ПО 6-10кВ'!F79+'по 30 апреля 0,4кВ'!F79</f>
        <v>0</v>
      </c>
    </row>
    <row r="83" spans="1:6" ht="12" customHeight="1" thickBot="1">
      <c r="A83" s="23" t="s">
        <v>134</v>
      </c>
      <c r="B83" s="16" t="s">
        <v>135</v>
      </c>
      <c r="C83" s="17">
        <f>'по 30 апреля ПО 6-10кВ'!C80+'по 30 апреля 0,4кВ'!C80</f>
        <v>0</v>
      </c>
      <c r="D83" s="17">
        <f>'по 30 апреля ПО 6-10кВ'!D80+'по 30 апреля 0,4кВ'!D80</f>
        <v>0</v>
      </c>
      <c r="E83" s="17">
        <f>'по 30 апреля ПО 6-10кВ'!E80+'по 30 апреля 0,4кВ'!E80</f>
        <v>0</v>
      </c>
      <c r="F83" s="17">
        <f>'по 30 апреля ПО 6-10кВ'!F80+'по 30 апреля 0,4кВ'!F80</f>
        <v>0</v>
      </c>
    </row>
    <row r="84" spans="1:6" ht="12" customHeight="1" thickBot="1">
      <c r="A84" s="23" t="s">
        <v>136</v>
      </c>
      <c r="B84" s="16" t="s">
        <v>137</v>
      </c>
      <c r="C84" s="17">
        <f>'по 30 апреля ПО 6-10кВ'!C81+'по 30 апреля 0,4кВ'!C81</f>
        <v>0</v>
      </c>
      <c r="D84" s="17">
        <f>'по 30 апреля ПО 6-10кВ'!D81+'по 30 апреля 0,4кВ'!D81</f>
        <v>0</v>
      </c>
      <c r="E84" s="17">
        <f>'по 30 апреля ПО 6-10кВ'!E81+'по 30 апреля 0,4кВ'!E81</f>
        <v>0</v>
      </c>
      <c r="F84" s="17">
        <f>'по 30 апреля ПО 6-10кВ'!F81+'по 30 апреля 0,4кВ'!F81</f>
        <v>0</v>
      </c>
    </row>
    <row r="85" spans="1:6" ht="12" customHeight="1" thickBot="1">
      <c r="A85" s="23" t="s">
        <v>138</v>
      </c>
      <c r="B85" s="16" t="s">
        <v>139</v>
      </c>
      <c r="C85" s="17">
        <f>'по 30 апреля ПО 6-10кВ'!C82+'по 30 апреля 0,4кВ'!C82</f>
        <v>1</v>
      </c>
      <c r="D85" s="17">
        <f>'по 30 апреля ПО 6-10кВ'!D82+'по 30 апреля 0,4кВ'!D82</f>
        <v>6</v>
      </c>
      <c r="E85" s="17">
        <f>'по 30 апреля ПО 6-10кВ'!E82+'по 30 апреля 0,4кВ'!E82</f>
        <v>1</v>
      </c>
      <c r="F85" s="17">
        <f>'по 30 апреля ПО 6-10кВ'!F82+'по 30 апреля 0,4кВ'!F82</f>
        <v>21</v>
      </c>
    </row>
    <row r="86" spans="1:6" ht="12" customHeight="1" thickBot="1">
      <c r="A86" s="23" t="s">
        <v>140</v>
      </c>
      <c r="B86" s="16" t="s">
        <v>141</v>
      </c>
      <c r="C86" s="17">
        <f>'по 30 апреля ПО 6-10кВ'!C83+'по 30 апреля 0,4кВ'!C83</f>
        <v>1</v>
      </c>
      <c r="D86" s="17">
        <f>'по 30 апреля ПО 6-10кВ'!D83+'по 30 апреля 0,4кВ'!D83</f>
        <v>7</v>
      </c>
      <c r="E86" s="17">
        <f>'по 30 апреля ПО 6-10кВ'!E83+'по 30 апреля 0,4кВ'!E83</f>
        <v>1</v>
      </c>
      <c r="F86" s="17">
        <f>'по 30 апреля ПО 6-10кВ'!F83+'по 30 апреля 0,4кВ'!F83</f>
        <v>213</v>
      </c>
    </row>
    <row r="87" spans="1:6" ht="12" customHeight="1" thickBot="1">
      <c r="A87" s="23"/>
      <c r="B87" s="16" t="s">
        <v>23</v>
      </c>
      <c r="C87" s="20">
        <f>SUM(C78:C86)</f>
        <v>27</v>
      </c>
      <c r="D87" s="20">
        <f>SUM(D78:D86)</f>
        <v>181.2</v>
      </c>
      <c r="E87" s="20">
        <f>SUM(E78:E86)</f>
        <v>26</v>
      </c>
      <c r="F87" s="20">
        <f>SUM(F78:F86)</f>
        <v>474.1</v>
      </c>
    </row>
    <row r="88" spans="1:6" s="5" customFormat="1" ht="12" customHeight="1" thickBot="1">
      <c r="A88" s="24"/>
      <c r="B88" s="116" t="s">
        <v>142</v>
      </c>
      <c r="C88" s="116"/>
      <c r="D88" s="13"/>
      <c r="E88" s="26"/>
      <c r="F88" s="13"/>
    </row>
    <row r="89" spans="1:6" ht="12" customHeight="1" thickBot="1">
      <c r="A89" s="23" t="s">
        <v>143</v>
      </c>
      <c r="B89" s="16" t="s">
        <v>144</v>
      </c>
      <c r="C89" s="17">
        <f>'по 30 апреля ПО 6-10кВ'!C86+'по 30 апреля 0,4кВ'!C86</f>
        <v>16</v>
      </c>
      <c r="D89" s="17">
        <f>'по 30 апреля ПО 6-10кВ'!D86+'по 30 апреля 0,4кВ'!D86</f>
        <v>118</v>
      </c>
      <c r="E89" s="17">
        <f>'по 30 апреля ПО 6-10кВ'!E86+'по 30 апреля 0,4кВ'!E86</f>
        <v>3</v>
      </c>
      <c r="F89" s="17">
        <f>'по 30 апреля ПО 6-10кВ'!F86+'по 30 апреля 0,4кВ'!F86</f>
        <v>116.2</v>
      </c>
    </row>
    <row r="90" spans="1:6" ht="12" customHeight="1" thickBot="1">
      <c r="A90" s="23" t="s">
        <v>145</v>
      </c>
      <c r="B90" s="16" t="s">
        <v>146</v>
      </c>
      <c r="C90" s="17">
        <f>'по 30 апреля ПО 6-10кВ'!C87+'по 30 апреля 0,4кВ'!C87</f>
        <v>2</v>
      </c>
      <c r="D90" s="17">
        <f>'по 30 апреля ПО 6-10кВ'!D87+'по 30 апреля 0,4кВ'!D87</f>
        <v>18</v>
      </c>
      <c r="E90" s="17">
        <f>'по 30 апреля ПО 6-10кВ'!E87+'по 30 апреля 0,4кВ'!E87</f>
        <v>2</v>
      </c>
      <c r="F90" s="17">
        <f>'по 30 апреля ПО 6-10кВ'!F87+'по 30 апреля 0,4кВ'!F87</f>
        <v>3</v>
      </c>
    </row>
    <row r="91" spans="1:6" ht="12" customHeight="1" thickBot="1">
      <c r="A91" s="23" t="s">
        <v>147</v>
      </c>
      <c r="B91" s="16" t="s">
        <v>148</v>
      </c>
      <c r="C91" s="17">
        <f>'по 30 апреля ПО 6-10кВ'!C88+'по 30 апреля 0,4кВ'!C88</f>
        <v>11</v>
      </c>
      <c r="D91" s="17">
        <f>'по 30 апреля ПО 6-10кВ'!D88+'по 30 апреля 0,4кВ'!D88</f>
        <v>77</v>
      </c>
      <c r="E91" s="17">
        <f>'по 30 апреля ПО 6-10кВ'!E88+'по 30 апреля 0,4кВ'!E88</f>
        <v>3</v>
      </c>
      <c r="F91" s="17">
        <f>'по 30 апреля ПО 6-10кВ'!F88+'по 30 апреля 0,4кВ'!F88</f>
        <v>15</v>
      </c>
    </row>
    <row r="92" spans="1:6" ht="12" customHeight="1" thickBot="1">
      <c r="A92" s="23" t="s">
        <v>149</v>
      </c>
      <c r="B92" s="16" t="s">
        <v>150</v>
      </c>
      <c r="C92" s="17">
        <f>'по 30 апреля ПО 6-10кВ'!C89+'по 30 апреля 0,4кВ'!C89</f>
        <v>3</v>
      </c>
      <c r="D92" s="17">
        <f>'по 30 апреля ПО 6-10кВ'!D89+'по 30 апреля 0,4кВ'!D89</f>
        <v>33</v>
      </c>
      <c r="E92" s="17">
        <f>'по 30 апреля ПО 6-10кВ'!E89+'по 30 апреля 0,4кВ'!E89</f>
        <v>2</v>
      </c>
      <c r="F92" s="17">
        <f>'по 30 апреля ПО 6-10кВ'!F89+'по 30 апреля 0,4кВ'!F89</f>
        <v>64</v>
      </c>
    </row>
    <row r="93" spans="1:6" ht="12" customHeight="1" thickBot="1">
      <c r="A93" s="23" t="s">
        <v>151</v>
      </c>
      <c r="B93" s="16" t="s">
        <v>152</v>
      </c>
      <c r="C93" s="17">
        <f>'по 30 апреля ПО 6-10кВ'!C90+'по 30 апреля 0,4кВ'!C90</f>
        <v>4</v>
      </c>
      <c r="D93" s="17">
        <f>'по 30 апреля ПО 6-10кВ'!D90+'по 30 апреля 0,4кВ'!D90</f>
        <v>16.6</v>
      </c>
      <c r="E93" s="17">
        <f>'по 30 апреля ПО 6-10кВ'!E90+'по 30 апреля 0,4кВ'!E90</f>
        <v>2</v>
      </c>
      <c r="F93" s="17">
        <f>'по 30 апреля ПО 6-10кВ'!F90+'по 30 апреля 0,4кВ'!F90</f>
        <v>46.6</v>
      </c>
    </row>
    <row r="94" spans="1:6" ht="12" customHeight="1" thickBot="1">
      <c r="A94" s="23" t="s">
        <v>153</v>
      </c>
      <c r="B94" s="16" t="s">
        <v>154</v>
      </c>
      <c r="C94" s="17">
        <f>'по 30 апреля ПО 6-10кВ'!C91+'по 30 апреля 0,4кВ'!C91</f>
        <v>5</v>
      </c>
      <c r="D94" s="17">
        <f>'по 30 апреля ПО 6-10кВ'!D91+'по 30 апреля 0,4кВ'!D91</f>
        <v>70</v>
      </c>
      <c r="E94" s="17">
        <f>'по 30 апреля ПО 6-10кВ'!E91+'по 30 апреля 0,4кВ'!E91</f>
        <v>2</v>
      </c>
      <c r="F94" s="17">
        <f>'по 30 апреля ПО 6-10кВ'!F91+'по 30 апреля 0,4кВ'!F91</f>
        <v>203</v>
      </c>
    </row>
    <row r="95" spans="1:6" ht="12" customHeight="1" thickBot="1">
      <c r="A95" s="23" t="s">
        <v>155</v>
      </c>
      <c r="B95" s="16" t="s">
        <v>156</v>
      </c>
      <c r="C95" s="17">
        <f>'по 30 апреля ПО 6-10кВ'!C92+'по 30 апреля 0,4кВ'!C92</f>
        <v>2</v>
      </c>
      <c r="D95" s="17">
        <f>'по 30 апреля ПО 6-10кВ'!D92+'по 30 апреля 0,4кВ'!D92</f>
        <v>16</v>
      </c>
      <c r="E95" s="17">
        <f>'по 30 апреля ПО 6-10кВ'!E92+'по 30 апреля 0,4кВ'!E92</f>
        <v>2</v>
      </c>
      <c r="F95" s="17">
        <f>'по 30 апреля ПО 6-10кВ'!F92+'по 30 апреля 0,4кВ'!F92</f>
        <v>0</v>
      </c>
    </row>
    <row r="96" spans="1:6" ht="12" customHeight="1" thickBot="1">
      <c r="A96" s="23" t="s">
        <v>157</v>
      </c>
      <c r="B96" s="16" t="s">
        <v>158</v>
      </c>
      <c r="C96" s="17">
        <f>'по 30 апреля ПО 6-10кВ'!C93+'по 30 апреля 0,4кВ'!C93</f>
        <v>2</v>
      </c>
      <c r="D96" s="17">
        <f>'по 30 апреля ПО 6-10кВ'!D93+'по 30 апреля 0,4кВ'!D93</f>
        <v>18</v>
      </c>
      <c r="E96" s="17">
        <f>'по 30 апреля ПО 6-10кВ'!E93+'по 30 апреля 0,4кВ'!E93</f>
        <v>0</v>
      </c>
      <c r="F96" s="17">
        <f>'по 30 апреля ПО 6-10кВ'!F93+'по 30 апреля 0,4кВ'!F93</f>
        <v>0</v>
      </c>
    </row>
    <row r="97" spans="1:6" ht="12" customHeight="1" thickBot="1">
      <c r="A97" s="23" t="s">
        <v>159</v>
      </c>
      <c r="B97" s="16" t="s">
        <v>160</v>
      </c>
      <c r="C97" s="17">
        <f>'по 30 апреля ПО 6-10кВ'!C94+'по 30 апреля 0,4кВ'!C94</f>
        <v>0</v>
      </c>
      <c r="D97" s="17">
        <f>'по 30 апреля ПО 6-10кВ'!D94+'по 30 апреля 0,4кВ'!D94</f>
        <v>0</v>
      </c>
      <c r="E97" s="17">
        <f>'по 30 апреля ПО 6-10кВ'!E94+'по 30 апреля 0,4кВ'!E94</f>
        <v>0</v>
      </c>
      <c r="F97" s="17">
        <f>'по 30 апреля ПО 6-10кВ'!F94+'по 30 апреля 0,4кВ'!F94</f>
        <v>0</v>
      </c>
    </row>
    <row r="98" spans="1:6" ht="12" customHeight="1" thickBot="1">
      <c r="A98" s="23" t="s">
        <v>161</v>
      </c>
      <c r="B98" s="16" t="s">
        <v>162</v>
      </c>
      <c r="C98" s="17">
        <f>'по 30 апреля ПО 6-10кВ'!C95+'по 30 апреля 0,4кВ'!C95</f>
        <v>1</v>
      </c>
      <c r="D98" s="17">
        <f>'по 30 апреля ПО 6-10кВ'!D95+'по 30 апреля 0,4кВ'!D95</f>
        <v>3</v>
      </c>
      <c r="E98" s="17">
        <f>'по 30 апреля ПО 6-10кВ'!E95+'по 30 апреля 0,4кВ'!E95</f>
        <v>1</v>
      </c>
      <c r="F98" s="17">
        <f>'по 30 апреля ПО 6-10кВ'!F95+'по 30 апреля 0,4кВ'!F95</f>
        <v>17</v>
      </c>
    </row>
    <row r="99" spans="1:6" ht="12" customHeight="1" thickBot="1">
      <c r="A99" s="23" t="s">
        <v>163</v>
      </c>
      <c r="B99" s="16" t="s">
        <v>164</v>
      </c>
      <c r="C99" s="17">
        <f>'по 30 апреля ПО 6-10кВ'!C96+'по 30 апреля 0,4кВ'!C96</f>
        <v>0</v>
      </c>
      <c r="D99" s="17">
        <f>'по 30 апреля ПО 6-10кВ'!D96+'по 30 апреля 0,4кВ'!D96</f>
        <v>0</v>
      </c>
      <c r="E99" s="17">
        <f>'по 30 апреля ПО 6-10кВ'!E96+'по 30 апреля 0,4кВ'!E96</f>
        <v>0</v>
      </c>
      <c r="F99" s="17">
        <f>'по 30 апреля ПО 6-10кВ'!F96+'по 30 апреля 0,4кВ'!F96</f>
        <v>6</v>
      </c>
    </row>
    <row r="100" spans="1:6" ht="12" customHeight="1" thickBot="1">
      <c r="A100" s="23"/>
      <c r="B100" s="16" t="s">
        <v>23</v>
      </c>
      <c r="C100" s="20">
        <f>SUM(C89:C99)</f>
        <v>46</v>
      </c>
      <c r="D100" s="20">
        <f>SUM(D89:D99)</f>
        <v>369.6</v>
      </c>
      <c r="E100" s="20">
        <f>E89+E90+E91+E92+E93+E94+E95+E96+E97+E98+E99</f>
        <v>17</v>
      </c>
      <c r="F100" s="20">
        <f>F89+F90+F91+F92+F93+F94+F95+F96+F97+F98+F99</f>
        <v>470.79999999999995</v>
      </c>
    </row>
    <row r="101" spans="1:6" s="5" customFormat="1" ht="12" customHeight="1" thickBot="1">
      <c r="A101" s="24"/>
      <c r="B101" s="116" t="s">
        <v>165</v>
      </c>
      <c r="C101" s="116"/>
      <c r="D101" s="14"/>
      <c r="E101" s="14"/>
      <c r="F101" s="13"/>
    </row>
    <row r="102" spans="1:6" ht="12" customHeight="1" thickBot="1">
      <c r="A102" s="23" t="s">
        <v>166</v>
      </c>
      <c r="B102" s="28" t="s">
        <v>167</v>
      </c>
      <c r="C102" s="17">
        <f>'по 30 апреля ПО 6-10кВ'!C99+'по 30 апреля 0,4кВ'!C99</f>
        <v>0</v>
      </c>
      <c r="D102" s="17">
        <f>'по 30 апреля ПО 6-10кВ'!D99+'по 30 апреля 0,4кВ'!D99</f>
        <v>0</v>
      </c>
      <c r="E102" s="17">
        <f>'по 30 апреля ПО 6-10кВ'!E99+'по 30 апреля 0,4кВ'!E99</f>
        <v>0</v>
      </c>
      <c r="F102" s="17">
        <f>'по 30 апреля ПО 6-10кВ'!F99+'по 30 апреля 0,4кВ'!F99</f>
        <v>0</v>
      </c>
    </row>
    <row r="103" spans="1:6" ht="12" customHeight="1" thickBot="1">
      <c r="A103" s="23" t="s">
        <v>168</v>
      </c>
      <c r="B103" s="28" t="s">
        <v>169</v>
      </c>
      <c r="C103" s="17">
        <f>'по 30 апреля ПО 6-10кВ'!C100+'по 30 апреля 0,4кВ'!C100</f>
        <v>2</v>
      </c>
      <c r="D103" s="17">
        <f>'по 30 апреля ПО 6-10кВ'!D100+'по 30 апреля 0,4кВ'!D100</f>
        <v>9</v>
      </c>
      <c r="E103" s="17">
        <f>'по 30 апреля ПО 6-10кВ'!E100+'по 30 апреля 0,4кВ'!E100</f>
        <v>1</v>
      </c>
      <c r="F103" s="17">
        <f>'по 30 апреля ПО 6-10кВ'!F100+'по 30 апреля 0,4кВ'!F100</f>
        <v>0</v>
      </c>
    </row>
    <row r="104" spans="1:6" ht="12" customHeight="1" thickBot="1">
      <c r="A104" s="23" t="s">
        <v>170</v>
      </c>
      <c r="B104" s="28" t="s">
        <v>171</v>
      </c>
      <c r="C104" s="17">
        <f>'по 30 апреля ПО 6-10кВ'!C101+'по 30 апреля 0,4кВ'!C101</f>
        <v>1</v>
      </c>
      <c r="D104" s="17">
        <f>'по 30 апреля ПО 6-10кВ'!D101+'по 30 апреля 0,4кВ'!D101</f>
        <v>1</v>
      </c>
      <c r="E104" s="17">
        <f>'по 30 апреля ПО 6-10кВ'!E101+'по 30 апреля 0,4кВ'!E101</f>
        <v>1</v>
      </c>
      <c r="F104" s="17">
        <f>'по 30 апреля ПО 6-10кВ'!F101+'по 30 апреля 0,4кВ'!F101</f>
        <v>1</v>
      </c>
    </row>
    <row r="105" spans="1:6" ht="12" customHeight="1" thickBot="1">
      <c r="A105" s="23" t="s">
        <v>172</v>
      </c>
      <c r="B105" s="28" t="s">
        <v>173</v>
      </c>
      <c r="C105" s="17">
        <f>'по 30 апреля ПО 6-10кВ'!C102+'по 30 апреля 0,4кВ'!C102</f>
        <v>8</v>
      </c>
      <c r="D105" s="17">
        <f>'по 30 апреля ПО 6-10кВ'!D102+'по 30 апреля 0,4кВ'!D102</f>
        <v>50.5</v>
      </c>
      <c r="E105" s="17">
        <f>'по 30 апреля ПО 6-10кВ'!E102+'по 30 апреля 0,4кВ'!E102</f>
        <v>5</v>
      </c>
      <c r="F105" s="17">
        <f>'по 30 апреля ПО 6-10кВ'!F102+'по 30 апреля 0,4кВ'!F102</f>
        <v>7.5</v>
      </c>
    </row>
    <row r="106" spans="1:6" ht="12" customHeight="1" thickBot="1">
      <c r="A106" s="23" t="s">
        <v>174</v>
      </c>
      <c r="B106" s="28" t="s">
        <v>175</v>
      </c>
      <c r="C106" s="17">
        <f>'по 30 апреля ПО 6-10кВ'!C103+'по 30 апреля 0,4кВ'!C103</f>
        <v>4</v>
      </c>
      <c r="D106" s="17">
        <f>'по 30 апреля ПО 6-10кВ'!D103+'по 30 апреля 0,4кВ'!D103</f>
        <v>31.1</v>
      </c>
      <c r="E106" s="17">
        <f>'по 30 апреля ПО 6-10кВ'!E103+'по 30 апреля 0,4кВ'!E103</f>
        <v>3</v>
      </c>
      <c r="F106" s="17">
        <f>'по 30 апреля ПО 6-10кВ'!F103+'по 30 апреля 0,4кВ'!F103</f>
        <v>5.6</v>
      </c>
    </row>
    <row r="107" spans="1:6" ht="12" customHeight="1" thickBot="1">
      <c r="A107" s="23" t="s">
        <v>176</v>
      </c>
      <c r="B107" s="28" t="s">
        <v>177</v>
      </c>
      <c r="C107" s="17">
        <f>'по 30 апреля ПО 6-10кВ'!C104+'по 30 апреля 0,4кВ'!C104</f>
        <v>8</v>
      </c>
      <c r="D107" s="17">
        <f>'по 30 апреля ПО 6-10кВ'!D104+'по 30 апреля 0,4кВ'!D104</f>
        <v>50.5</v>
      </c>
      <c r="E107" s="17">
        <f>'по 30 апреля ПО 6-10кВ'!E104+'по 30 апреля 0,4кВ'!E104</f>
        <v>3</v>
      </c>
      <c r="F107" s="17">
        <f>'по 30 апреля ПО 6-10кВ'!F104+'по 30 апреля 0,4кВ'!F104</f>
        <v>1</v>
      </c>
    </row>
    <row r="108" spans="1:6" ht="12" customHeight="1" thickBot="1">
      <c r="A108" s="23" t="s">
        <v>178</v>
      </c>
      <c r="B108" s="28" t="s">
        <v>179</v>
      </c>
      <c r="C108" s="17">
        <f>'по 30 апреля ПО 6-10кВ'!C105+'по 30 апреля 0,4кВ'!C105</f>
        <v>0</v>
      </c>
      <c r="D108" s="17">
        <f>'по 30 апреля ПО 6-10кВ'!D105+'по 30 апреля 0,4кВ'!D105</f>
        <v>0</v>
      </c>
      <c r="E108" s="17">
        <f>'по 30 апреля ПО 6-10кВ'!E105+'по 30 апреля 0,4кВ'!E105</f>
        <v>0</v>
      </c>
      <c r="F108" s="17">
        <f>'по 30 апреля ПО 6-10кВ'!F105+'по 30 апреля 0,4кВ'!F105</f>
        <v>0</v>
      </c>
    </row>
    <row r="109" spans="1:6" ht="12" customHeight="1" thickBot="1">
      <c r="A109" s="23" t="s">
        <v>180</v>
      </c>
      <c r="B109" s="28" t="s">
        <v>181</v>
      </c>
      <c r="C109" s="17">
        <f>'по 30 апреля ПО 6-10кВ'!C106+'по 30 апреля 0,4кВ'!C106</f>
        <v>1</v>
      </c>
      <c r="D109" s="17">
        <f>'по 30 апреля ПО 6-10кВ'!D106+'по 30 апреля 0,4кВ'!D106</f>
        <v>7</v>
      </c>
      <c r="E109" s="17">
        <f>'по 30 апреля ПО 6-10кВ'!E106+'по 30 апреля 0,4кВ'!E106</f>
        <v>1</v>
      </c>
      <c r="F109" s="17">
        <f>'по 30 апреля ПО 6-10кВ'!F106+'по 30 апреля 0,4кВ'!F106</f>
        <v>0</v>
      </c>
    </row>
    <row r="110" spans="1:6" ht="12" customHeight="1" thickBot="1">
      <c r="A110" s="23" t="s">
        <v>182</v>
      </c>
      <c r="B110" s="28" t="s">
        <v>183</v>
      </c>
      <c r="C110" s="17">
        <f>'по 30 апреля ПО 6-10кВ'!C107+'по 30 апреля 0,4кВ'!C107</f>
        <v>1</v>
      </c>
      <c r="D110" s="17">
        <f>'по 30 апреля ПО 6-10кВ'!D107+'по 30 апреля 0,4кВ'!D107</f>
        <v>4</v>
      </c>
      <c r="E110" s="17">
        <f>'по 30 апреля ПО 6-10кВ'!E107+'по 30 апреля 0,4кВ'!E107</f>
        <v>1</v>
      </c>
      <c r="F110" s="17">
        <f>'по 30 апреля ПО 6-10кВ'!F107+'по 30 апреля 0,4кВ'!F107</f>
        <v>3.5</v>
      </c>
    </row>
    <row r="111" spans="1:6" ht="12" customHeight="1">
      <c r="A111" s="29" t="s">
        <v>184</v>
      </c>
      <c r="B111" s="28" t="s">
        <v>185</v>
      </c>
      <c r="C111" s="17">
        <f>'по 30 апреля ПО 6-10кВ'!C108+'по 30 апреля 0,4кВ'!C108</f>
        <v>1</v>
      </c>
      <c r="D111" s="17">
        <f>'по 30 апреля ПО 6-10кВ'!D108+'по 30 апреля 0,4кВ'!D108</f>
        <v>56</v>
      </c>
      <c r="E111" s="17">
        <f>'по 30 апреля ПО 6-10кВ'!E108+'по 30 апреля 0,4кВ'!E108</f>
        <v>0</v>
      </c>
      <c r="F111" s="17">
        <f>'по 30 апреля ПО 6-10кВ'!F108+'по 30 апреля 0,4кВ'!F108</f>
        <v>0</v>
      </c>
    </row>
    <row r="112" spans="1:6" ht="12" customHeight="1">
      <c r="A112" s="30" t="s">
        <v>186</v>
      </c>
      <c r="B112" s="31" t="s">
        <v>187</v>
      </c>
      <c r="C112" s="17">
        <f>'по 30 апреля ПО 6-10кВ'!C109+'по 30 апреля 0,4кВ'!C109</f>
        <v>0</v>
      </c>
      <c r="D112" s="17">
        <f>'по 30 апреля ПО 6-10кВ'!D109+'по 30 апреля 0,4кВ'!D109</f>
        <v>0</v>
      </c>
      <c r="E112" s="17">
        <f>'по 30 апреля ПО 6-10кВ'!E109+'по 30 апреля 0,4кВ'!E109</f>
        <v>0</v>
      </c>
      <c r="F112" s="17">
        <f>'по 30 апреля ПО 6-10кВ'!F109+'по 30 апреля 0,4кВ'!F109</f>
        <v>0</v>
      </c>
    </row>
    <row r="113" spans="1:6" ht="12" customHeight="1" thickBot="1">
      <c r="A113" s="23">
        <v>85</v>
      </c>
      <c r="B113" s="28" t="s">
        <v>188</v>
      </c>
      <c r="C113" s="17">
        <f>'по 30 апреля ПО 6-10кВ'!C110+'по 30 апреля 0,4кВ'!C110</f>
        <v>0</v>
      </c>
      <c r="D113" s="17">
        <f>'по 30 апреля ПО 6-10кВ'!D110+'по 30 апреля 0,4кВ'!D110</f>
        <v>0</v>
      </c>
      <c r="E113" s="17">
        <f>'по 30 апреля ПО 6-10кВ'!E110+'по 30 апреля 0,4кВ'!E110</f>
        <v>0</v>
      </c>
      <c r="F113" s="17">
        <f>'по 30 апреля ПО 6-10кВ'!F110+'по 30 апреля 0,4кВ'!F110</f>
        <v>0</v>
      </c>
    </row>
    <row r="114" spans="1:6" ht="12" customHeight="1">
      <c r="A114" s="30"/>
      <c r="B114" s="16" t="s">
        <v>23</v>
      </c>
      <c r="C114" s="17">
        <f>SUM(C102:C113)</f>
        <v>26</v>
      </c>
      <c r="D114" s="17">
        <f>SUM(D102:D113)</f>
        <v>209.1</v>
      </c>
      <c r="E114" s="17">
        <f>SUM(E102:E112)</f>
        <v>15</v>
      </c>
      <c r="F114" s="17">
        <f>SUM(F102:F113)</f>
        <v>18.6</v>
      </c>
    </row>
    <row r="115" spans="1:6" s="5" customFormat="1" ht="13.5" customHeight="1">
      <c r="A115" s="32"/>
      <c r="B115" s="13" t="s">
        <v>189</v>
      </c>
      <c r="C115" s="33">
        <f>C15+C23+C37+C48+C55+C63+C76+C87+C100+C114</f>
        <v>261</v>
      </c>
      <c r="D115" s="33">
        <f>D15+D23+D37+D48+D55+D63+D76+D87+D100+D114</f>
        <v>5764.55</v>
      </c>
      <c r="E115" s="33">
        <f>E15+E23+E37+E48+E55+E63+E76+E87+E100+E114</f>
        <v>209</v>
      </c>
      <c r="F115" s="33">
        <f>F15+F23+F37+F48+F55+F63+F76+F87+F100+F114</f>
        <v>3440.2000000000003</v>
      </c>
    </row>
    <row r="116" spans="1:6" ht="19.5" customHeight="1">
      <c r="A116" s="34"/>
      <c r="B116" s="2"/>
      <c r="C116" s="35"/>
      <c r="D116" s="36"/>
      <c r="E116" s="35"/>
      <c r="F116" s="37"/>
    </row>
    <row r="117" spans="1:6" ht="11.25" customHeight="1">
      <c r="A117" s="34"/>
      <c r="B117" s="2"/>
      <c r="C117" s="38"/>
      <c r="D117" s="38"/>
      <c r="E117" s="36"/>
      <c r="F117" s="37"/>
    </row>
    <row r="118" spans="4:7" ht="12.75">
      <c r="D118" s="39"/>
      <c r="E118" s="39"/>
      <c r="F118" s="40"/>
      <c r="G118" s="41"/>
    </row>
    <row r="119" spans="1:18" s="1" customFormat="1" ht="14.25">
      <c r="A119" s="42" t="s">
        <v>190</v>
      </c>
      <c r="C119" s="2"/>
      <c r="D119" s="41"/>
      <c r="E119" s="2"/>
      <c r="F119" s="43"/>
      <c r="J119" s="43"/>
      <c r="R119" s="43"/>
    </row>
    <row r="120" spans="1:6" s="1" customFormat="1" ht="14.25">
      <c r="A120" s="42" t="s">
        <v>191</v>
      </c>
      <c r="C120" s="2"/>
      <c r="D120" s="2"/>
      <c r="E120" s="2"/>
      <c r="F120" s="2"/>
    </row>
    <row r="121" spans="1:6" s="1" customFormat="1" ht="14.25">
      <c r="A121" s="42"/>
      <c r="C121" s="2"/>
      <c r="D121" s="2"/>
      <c r="E121" s="2"/>
      <c r="F121" s="2"/>
    </row>
    <row r="122" spans="1:6" s="1" customFormat="1" ht="14.25">
      <c r="A122" s="42"/>
      <c r="C122" s="2"/>
      <c r="D122" s="2"/>
      <c r="E122" s="44"/>
      <c r="F122" s="41"/>
    </row>
    <row r="123" spans="1:6" s="1" customFormat="1" ht="12.75">
      <c r="A123" s="2"/>
      <c r="C123" s="2"/>
      <c r="D123" s="2"/>
      <c r="E123" s="2"/>
      <c r="F123" s="2"/>
    </row>
    <row r="125" spans="1:10" s="3" customFormat="1" ht="12.75">
      <c r="A125" s="45" t="s">
        <v>192</v>
      </c>
      <c r="G125" s="2"/>
      <c r="H125" s="2"/>
      <c r="I125" s="2"/>
      <c r="J125" s="2"/>
    </row>
    <row r="130" ht="12.75">
      <c r="F130" s="39"/>
    </row>
  </sheetData>
  <sheetProtection/>
  <mergeCells count="10">
    <mergeCell ref="B64:C64"/>
    <mergeCell ref="B77:C77"/>
    <mergeCell ref="B88:C88"/>
    <mergeCell ref="B101:C101"/>
    <mergeCell ref="B7:C7"/>
    <mergeCell ref="B16:C16"/>
    <mergeCell ref="B24:C24"/>
    <mergeCell ref="B38:C38"/>
    <mergeCell ref="B49:C49"/>
    <mergeCell ref="B56:C56"/>
  </mergeCells>
  <printOptions horizontalCentered="1" verticalCentered="1"/>
  <pageMargins left="0.5905511811023623" right="0.5905511811023623" top="0.2" bottom="0.1968503937007874" header="0.24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8"/>
  <sheetViews>
    <sheetView zoomScale="130" zoomScaleNormal="130" zoomScalePageLayoutView="0" workbookViewId="0" topLeftCell="A1">
      <pane ySplit="2" topLeftCell="A81" activePane="bottomLeft" state="frozen"/>
      <selection pane="topLeft" activeCell="A1" sqref="A1"/>
      <selection pane="bottomLeft" activeCell="D69" sqref="D69"/>
    </sheetView>
  </sheetViews>
  <sheetFormatPr defaultColWidth="9.140625" defaultRowHeight="15"/>
  <cols>
    <col min="1" max="1" width="3.421875" style="62" customWidth="1"/>
    <col min="2" max="2" width="22.421875" style="62" customWidth="1"/>
    <col min="3" max="3" width="13.00390625" style="62" customWidth="1"/>
    <col min="4" max="4" width="15.28125" style="62" customWidth="1"/>
    <col min="5" max="5" width="16.00390625" style="62" customWidth="1"/>
    <col min="6" max="6" width="15.8515625" style="62" customWidth="1"/>
    <col min="7" max="16384" width="9.140625" style="62" customWidth="1"/>
  </cols>
  <sheetData>
    <row r="1" spans="2:5" s="46" customFormat="1" ht="13.5" thickBot="1">
      <c r="B1" s="46" t="s">
        <v>193</v>
      </c>
      <c r="C1" s="46" t="s">
        <v>199</v>
      </c>
      <c r="E1" s="46" t="s">
        <v>194</v>
      </c>
    </row>
    <row r="2" spans="1:6" s="46" customFormat="1" ht="60" customHeight="1" thickBot="1">
      <c r="A2" s="47" t="s">
        <v>2</v>
      </c>
      <c r="B2" s="48" t="s">
        <v>3</v>
      </c>
      <c r="C2" s="49" t="s">
        <v>4</v>
      </c>
      <c r="D2" s="49" t="s">
        <v>5</v>
      </c>
      <c r="E2" s="49" t="s">
        <v>6</v>
      </c>
      <c r="F2" s="49" t="s">
        <v>7</v>
      </c>
    </row>
    <row r="3" spans="1:6" s="46" customFormat="1" ht="10.5" customHeight="1" thickBot="1">
      <c r="A3" s="50">
        <v>1</v>
      </c>
      <c r="B3" s="51">
        <v>2</v>
      </c>
      <c r="C3" s="51">
        <v>3</v>
      </c>
      <c r="D3" s="51">
        <v>4</v>
      </c>
      <c r="E3" s="51">
        <v>5</v>
      </c>
      <c r="F3" s="51">
        <v>6</v>
      </c>
    </row>
    <row r="4" spans="1:6" s="46" customFormat="1" ht="16.5" customHeight="1" thickBot="1">
      <c r="A4" s="52"/>
      <c r="B4" s="119" t="s">
        <v>8</v>
      </c>
      <c r="C4" s="119"/>
      <c r="D4" s="53"/>
      <c r="E4" s="54"/>
      <c r="F4" s="55"/>
    </row>
    <row r="5" spans="1:7" ht="12" customHeight="1" thickBot="1">
      <c r="A5" s="56" t="s">
        <v>9</v>
      </c>
      <c r="B5" s="57" t="s">
        <v>10</v>
      </c>
      <c r="C5" s="58">
        <v>1</v>
      </c>
      <c r="D5" s="58">
        <v>100</v>
      </c>
      <c r="E5" s="59">
        <v>1</v>
      </c>
      <c r="F5" s="60">
        <v>5</v>
      </c>
      <c r="G5" s="61"/>
    </row>
    <row r="6" spans="1:7" ht="12" customHeight="1" thickBot="1">
      <c r="A6" s="56" t="s">
        <v>11</v>
      </c>
      <c r="B6" s="57" t="s">
        <v>12</v>
      </c>
      <c r="C6" s="58"/>
      <c r="D6" s="58"/>
      <c r="E6" s="59"/>
      <c r="F6" s="60"/>
      <c r="G6" s="61"/>
    </row>
    <row r="7" spans="1:7" ht="12" customHeight="1" thickBot="1">
      <c r="A7" s="56" t="s">
        <v>13</v>
      </c>
      <c r="B7" s="57" t="s">
        <v>14</v>
      </c>
      <c r="C7" s="58"/>
      <c r="D7" s="58"/>
      <c r="E7" s="59"/>
      <c r="F7" s="60"/>
      <c r="G7" s="61"/>
    </row>
    <row r="8" spans="1:7" ht="12" customHeight="1" thickBot="1">
      <c r="A8" s="56" t="s">
        <v>15</v>
      </c>
      <c r="B8" s="57" t="s">
        <v>16</v>
      </c>
      <c r="C8" s="58"/>
      <c r="D8" s="58"/>
      <c r="E8" s="59"/>
      <c r="F8" s="60"/>
      <c r="G8" s="61"/>
    </row>
    <row r="9" spans="1:7" ht="12" customHeight="1" thickBot="1">
      <c r="A9" s="56" t="s">
        <v>17</v>
      </c>
      <c r="B9" s="57" t="s">
        <v>18</v>
      </c>
      <c r="C9" s="58"/>
      <c r="D9" s="58"/>
      <c r="E9" s="59"/>
      <c r="F9" s="60"/>
      <c r="G9" s="61"/>
    </row>
    <row r="10" spans="1:7" ht="12" customHeight="1" thickBot="1">
      <c r="A10" s="56" t="s">
        <v>19</v>
      </c>
      <c r="B10" s="57" t="s">
        <v>20</v>
      </c>
      <c r="C10" s="58"/>
      <c r="D10" s="58"/>
      <c r="E10" s="59"/>
      <c r="F10" s="60"/>
      <c r="G10" s="61"/>
    </row>
    <row r="11" spans="1:7" ht="12" customHeight="1" thickBot="1">
      <c r="A11" s="56" t="s">
        <v>21</v>
      </c>
      <c r="B11" s="57" t="s">
        <v>22</v>
      </c>
      <c r="C11" s="93">
        <v>4</v>
      </c>
      <c r="D11" s="93">
        <v>765</v>
      </c>
      <c r="E11" s="94">
        <v>4</v>
      </c>
      <c r="F11" s="97">
        <v>5</v>
      </c>
      <c r="G11" s="61"/>
    </row>
    <row r="12" spans="1:7" ht="12" customHeight="1" thickBot="1">
      <c r="A12" s="56"/>
      <c r="B12" s="57" t="s">
        <v>23</v>
      </c>
      <c r="C12" s="55">
        <f>C5+C6+C7+C8+C9+C10+C11</f>
        <v>5</v>
      </c>
      <c r="D12" s="55">
        <f>D5+D6+D7+D8+D9+D10+D11</f>
        <v>865</v>
      </c>
      <c r="E12" s="55">
        <f>E5+E6+E7+E8+E9+E10+E11</f>
        <v>5</v>
      </c>
      <c r="F12" s="55">
        <f>F5+F6+F7+F8+F9+F10+F11</f>
        <v>10</v>
      </c>
      <c r="G12" s="61"/>
    </row>
    <row r="13" spans="1:7" s="46" customFormat="1" ht="12" customHeight="1" thickBot="1">
      <c r="A13" s="63"/>
      <c r="B13" s="118" t="s">
        <v>24</v>
      </c>
      <c r="C13" s="118"/>
      <c r="D13" s="64"/>
      <c r="E13" s="65"/>
      <c r="F13" s="55"/>
      <c r="G13" s="61"/>
    </row>
    <row r="14" spans="1:7" ht="12" customHeight="1" thickBot="1">
      <c r="A14" s="56" t="s">
        <v>25</v>
      </c>
      <c r="B14" s="57" t="s">
        <v>26</v>
      </c>
      <c r="C14" s="58">
        <v>2</v>
      </c>
      <c r="D14" s="58">
        <v>496</v>
      </c>
      <c r="E14" s="66">
        <v>2</v>
      </c>
      <c r="F14" s="97">
        <v>415</v>
      </c>
      <c r="G14" s="61"/>
    </row>
    <row r="15" spans="1:7" ht="12" customHeight="1" thickBot="1">
      <c r="A15" s="56" t="s">
        <v>27</v>
      </c>
      <c r="B15" s="57" t="s">
        <v>28</v>
      </c>
      <c r="C15" s="58">
        <v>2</v>
      </c>
      <c r="D15" s="58">
        <v>429.5</v>
      </c>
      <c r="E15" s="66">
        <v>2</v>
      </c>
      <c r="F15" s="60"/>
      <c r="G15" s="61"/>
    </row>
    <row r="16" spans="1:7" ht="12" customHeight="1" thickBot="1">
      <c r="A16" s="56" t="s">
        <v>29</v>
      </c>
      <c r="B16" s="57" t="s">
        <v>30</v>
      </c>
      <c r="C16" s="58">
        <v>2</v>
      </c>
      <c r="D16" s="58">
        <v>106.4</v>
      </c>
      <c r="E16" s="66">
        <v>2</v>
      </c>
      <c r="F16" s="60">
        <v>0</v>
      </c>
      <c r="G16" s="61"/>
    </row>
    <row r="17" spans="1:7" ht="12" customHeight="1" thickBot="1">
      <c r="A17" s="56" t="s">
        <v>31</v>
      </c>
      <c r="B17" s="57" t="s">
        <v>32</v>
      </c>
      <c r="C17" s="58"/>
      <c r="D17" s="58"/>
      <c r="E17" s="66"/>
      <c r="F17" s="60"/>
      <c r="G17" s="61"/>
    </row>
    <row r="18" spans="1:7" ht="12" customHeight="1" thickBot="1">
      <c r="A18" s="56" t="s">
        <v>33</v>
      </c>
      <c r="B18" s="57" t="s">
        <v>34</v>
      </c>
      <c r="C18" s="58"/>
      <c r="D18" s="58"/>
      <c r="E18" s="66"/>
      <c r="F18" s="60"/>
      <c r="G18" s="61"/>
    </row>
    <row r="19" spans="1:7" ht="12" customHeight="1" thickBot="1">
      <c r="A19" s="56" t="s">
        <v>35</v>
      </c>
      <c r="B19" s="57" t="s">
        <v>36</v>
      </c>
      <c r="C19" s="58"/>
      <c r="D19" s="67"/>
      <c r="E19" s="68"/>
      <c r="F19" s="60"/>
      <c r="G19" s="61"/>
    </row>
    <row r="20" spans="1:7" ht="12" customHeight="1" thickBot="1">
      <c r="A20" s="56"/>
      <c r="B20" s="57" t="s">
        <v>23</v>
      </c>
      <c r="C20" s="55">
        <f>C14+C15+C16+C17+C18+C19</f>
        <v>6</v>
      </c>
      <c r="D20" s="55">
        <f>D14+D15+D16+D17+D18+D19</f>
        <v>1031.9</v>
      </c>
      <c r="E20" s="55">
        <f>E14+E15+E16+E17+E18+E19</f>
        <v>6</v>
      </c>
      <c r="F20" s="55">
        <f>F14+F15+F16+F17+F18+F19</f>
        <v>415</v>
      </c>
      <c r="G20" s="61"/>
    </row>
    <row r="21" spans="1:7" s="46" customFormat="1" ht="12" customHeight="1" thickBot="1">
      <c r="A21" s="63"/>
      <c r="B21" s="118" t="s">
        <v>37</v>
      </c>
      <c r="C21" s="118"/>
      <c r="D21" s="53"/>
      <c r="E21" s="65"/>
      <c r="F21" s="55"/>
      <c r="G21" s="61"/>
    </row>
    <row r="22" spans="1:7" ht="12" customHeight="1" thickBot="1">
      <c r="A22" s="56" t="s">
        <v>38</v>
      </c>
      <c r="B22" s="57" t="s">
        <v>39</v>
      </c>
      <c r="C22" s="58">
        <v>1</v>
      </c>
      <c r="D22" s="59">
        <v>462</v>
      </c>
      <c r="E22" s="66">
        <v>1</v>
      </c>
      <c r="F22" s="60"/>
      <c r="G22" s="61"/>
    </row>
    <row r="23" spans="1:7" ht="12" customHeight="1" thickBot="1">
      <c r="A23" s="56" t="s">
        <v>40</v>
      </c>
      <c r="B23" s="57" t="s">
        <v>41</v>
      </c>
      <c r="C23" s="58"/>
      <c r="D23" s="59"/>
      <c r="E23" s="66"/>
      <c r="F23" s="60"/>
      <c r="G23" s="61"/>
    </row>
    <row r="24" spans="1:7" ht="12" customHeight="1" thickBot="1">
      <c r="A24" s="56" t="s">
        <v>42</v>
      </c>
      <c r="B24" s="57" t="s">
        <v>43</v>
      </c>
      <c r="C24" s="58"/>
      <c r="D24" s="59"/>
      <c r="E24" s="66"/>
      <c r="F24" s="60"/>
      <c r="G24" s="61"/>
    </row>
    <row r="25" spans="1:7" ht="12" customHeight="1" thickBot="1">
      <c r="A25" s="56" t="s">
        <v>44</v>
      </c>
      <c r="B25" s="57" t="s">
        <v>45</v>
      </c>
      <c r="C25" s="58"/>
      <c r="D25" s="59"/>
      <c r="E25" s="66"/>
      <c r="F25" s="60"/>
      <c r="G25" s="61"/>
    </row>
    <row r="26" spans="1:8" ht="12" customHeight="1" thickBot="1">
      <c r="A26" s="56" t="s">
        <v>46</v>
      </c>
      <c r="B26" s="57" t="s">
        <v>47</v>
      </c>
      <c r="C26" s="58"/>
      <c r="D26" s="59"/>
      <c r="E26" s="66"/>
      <c r="F26" s="60"/>
      <c r="G26" s="61"/>
      <c r="H26" s="61"/>
    </row>
    <row r="27" spans="1:7" ht="12" customHeight="1" thickBot="1">
      <c r="A27" s="56" t="s">
        <v>48</v>
      </c>
      <c r="B27" s="57" t="s">
        <v>49</v>
      </c>
      <c r="C27" s="58"/>
      <c r="D27" s="59"/>
      <c r="E27" s="66"/>
      <c r="F27" s="60"/>
      <c r="G27" s="61"/>
    </row>
    <row r="28" spans="1:7" ht="12" customHeight="1" thickBot="1">
      <c r="A28" s="56" t="s">
        <v>50</v>
      </c>
      <c r="B28" s="57" t="s">
        <v>51</v>
      </c>
      <c r="C28" s="58"/>
      <c r="D28" s="59"/>
      <c r="E28" s="66"/>
      <c r="F28" s="60"/>
      <c r="G28" s="61"/>
    </row>
    <row r="29" spans="1:7" ht="12" customHeight="1" thickBot="1">
      <c r="A29" s="56" t="s">
        <v>52</v>
      </c>
      <c r="B29" s="57" t="s">
        <v>53</v>
      </c>
      <c r="C29" s="58"/>
      <c r="D29" s="59"/>
      <c r="E29" s="66"/>
      <c r="F29" s="60"/>
      <c r="G29" s="61"/>
    </row>
    <row r="30" spans="1:7" ht="12" customHeight="1" thickBot="1">
      <c r="A30" s="56" t="s">
        <v>54</v>
      </c>
      <c r="B30" s="57" t="s">
        <v>55</v>
      </c>
      <c r="C30" s="58"/>
      <c r="D30" s="59"/>
      <c r="E30" s="66"/>
      <c r="F30" s="60"/>
      <c r="G30" s="61"/>
    </row>
    <row r="31" spans="1:7" ht="12" customHeight="1" thickBot="1">
      <c r="A31" s="56" t="s">
        <v>56</v>
      </c>
      <c r="B31" s="57" t="s">
        <v>57</v>
      </c>
      <c r="C31" s="58"/>
      <c r="D31" s="59"/>
      <c r="E31" s="66"/>
      <c r="F31" s="60"/>
      <c r="G31" s="61"/>
    </row>
    <row r="32" spans="1:7" ht="12" customHeight="1" thickBot="1">
      <c r="A32" s="56"/>
      <c r="B32" s="57" t="s">
        <v>58</v>
      </c>
      <c r="C32" s="58"/>
      <c r="D32" s="59"/>
      <c r="E32" s="66"/>
      <c r="F32" s="60"/>
      <c r="G32" s="61"/>
    </row>
    <row r="33" spans="1:8" ht="12" customHeight="1" thickBot="1">
      <c r="A33" s="56"/>
      <c r="B33" s="57" t="s">
        <v>59</v>
      </c>
      <c r="C33" s="58">
        <v>2</v>
      </c>
      <c r="D33" s="59">
        <v>10</v>
      </c>
      <c r="E33" s="66">
        <v>2</v>
      </c>
      <c r="F33" s="60"/>
      <c r="G33" s="61"/>
      <c r="H33" s="61"/>
    </row>
    <row r="34" spans="1:7" ht="12" customHeight="1" thickBot="1">
      <c r="A34" s="56"/>
      <c r="B34" s="57" t="s">
        <v>23</v>
      </c>
      <c r="C34" s="55">
        <f>C22+C23+C24+C25+C26+C27+C28+C29+C30+C31+C32+C33</f>
        <v>3</v>
      </c>
      <c r="D34" s="55">
        <f>D22+D23+D24+D25+D26+D27+D28+D29+D30+D31+D32+D33</f>
        <v>472</v>
      </c>
      <c r="E34" s="55">
        <f>E22+E23+E24+E25+E26+E27+E28+E29+E30+E31+E32+E33</f>
        <v>3</v>
      </c>
      <c r="F34" s="55">
        <f>F22+F23+F24+F25+F26+F27+F28+F29+F30+F31+F32+F33</f>
        <v>0</v>
      </c>
      <c r="G34" s="61"/>
    </row>
    <row r="35" spans="1:7" s="46" customFormat="1" ht="12" customHeight="1" thickBot="1">
      <c r="A35" s="63"/>
      <c r="B35" s="118" t="s">
        <v>60</v>
      </c>
      <c r="C35" s="118"/>
      <c r="D35" s="69"/>
      <c r="E35" s="70"/>
      <c r="F35" s="53"/>
      <c r="G35" s="61"/>
    </row>
    <row r="36" spans="1:7" ht="12" customHeight="1" thickBot="1">
      <c r="A36" s="56" t="s">
        <v>61</v>
      </c>
      <c r="B36" s="57" t="s">
        <v>62</v>
      </c>
      <c r="C36" s="58">
        <v>3</v>
      </c>
      <c r="D36" s="59">
        <v>365</v>
      </c>
      <c r="E36" s="66">
        <v>3</v>
      </c>
      <c r="F36" s="60">
        <v>800</v>
      </c>
      <c r="G36" s="61"/>
    </row>
    <row r="37" spans="1:7" ht="12" customHeight="1" thickBot="1">
      <c r="A37" s="56" t="s">
        <v>63</v>
      </c>
      <c r="B37" s="57" t="s">
        <v>64</v>
      </c>
      <c r="C37" s="58"/>
      <c r="D37" s="59"/>
      <c r="E37" s="66"/>
      <c r="F37" s="60"/>
      <c r="G37" s="61"/>
    </row>
    <row r="38" spans="1:7" ht="12" customHeight="1" thickBot="1">
      <c r="A38" s="56" t="s">
        <v>65</v>
      </c>
      <c r="B38" s="57" t="s">
        <v>66</v>
      </c>
      <c r="C38" s="58"/>
      <c r="D38" s="59"/>
      <c r="E38" s="66"/>
      <c r="F38" s="60"/>
      <c r="G38" s="61"/>
    </row>
    <row r="39" spans="1:7" ht="12" customHeight="1" thickBot="1">
      <c r="A39" s="56" t="s">
        <v>67</v>
      </c>
      <c r="B39" s="57" t="s">
        <v>68</v>
      </c>
      <c r="C39" s="58"/>
      <c r="D39" s="59"/>
      <c r="E39" s="66"/>
      <c r="F39" s="60"/>
      <c r="G39" s="61"/>
    </row>
    <row r="40" spans="1:7" ht="12" customHeight="1" thickBot="1">
      <c r="A40" s="56" t="s">
        <v>69</v>
      </c>
      <c r="B40" s="57" t="s">
        <v>70</v>
      </c>
      <c r="C40" s="58"/>
      <c r="D40" s="59"/>
      <c r="E40" s="66"/>
      <c r="F40" s="60"/>
      <c r="G40" s="61"/>
    </row>
    <row r="41" spans="1:7" ht="12" customHeight="1" thickBot="1">
      <c r="A41" s="56" t="s">
        <v>71</v>
      </c>
      <c r="B41" s="57" t="s">
        <v>72</v>
      </c>
      <c r="C41" s="58">
        <v>3</v>
      </c>
      <c r="D41" s="59">
        <v>400.6</v>
      </c>
      <c r="E41" s="66">
        <v>3</v>
      </c>
      <c r="F41" s="60"/>
      <c r="G41" s="61"/>
    </row>
    <row r="42" spans="1:7" ht="12" customHeight="1" thickBot="1">
      <c r="A42" s="56" t="s">
        <v>73</v>
      </c>
      <c r="B42" s="57" t="s">
        <v>74</v>
      </c>
      <c r="C42" s="58"/>
      <c r="D42" s="59"/>
      <c r="E42" s="66"/>
      <c r="F42" s="60"/>
      <c r="G42" s="61"/>
    </row>
    <row r="43" spans="1:7" ht="12" customHeight="1" thickBot="1">
      <c r="A43" s="56" t="s">
        <v>75</v>
      </c>
      <c r="B43" s="57" t="s">
        <v>76</v>
      </c>
      <c r="C43" s="58"/>
      <c r="D43" s="59"/>
      <c r="E43" s="66"/>
      <c r="F43" s="60"/>
      <c r="G43" s="61"/>
    </row>
    <row r="44" spans="1:7" ht="12" customHeight="1" thickBot="1">
      <c r="A44" s="56" t="s">
        <v>77</v>
      </c>
      <c r="B44" s="57" t="s">
        <v>78</v>
      </c>
      <c r="C44" s="58">
        <v>1</v>
      </c>
      <c r="D44" s="59">
        <v>162.8</v>
      </c>
      <c r="E44" s="66">
        <v>1</v>
      </c>
      <c r="F44" s="60"/>
      <c r="G44" s="61"/>
    </row>
    <row r="45" spans="1:7" ht="12" customHeight="1" thickBot="1">
      <c r="A45" s="56"/>
      <c r="B45" s="57" t="s">
        <v>23</v>
      </c>
      <c r="C45" s="55">
        <f>SUM(C36:C44)</f>
        <v>7</v>
      </c>
      <c r="D45" s="55">
        <f>D36+D37+D38+D39+D40+D41+D42+D43+D44</f>
        <v>928.4000000000001</v>
      </c>
      <c r="E45" s="55">
        <f>E36+E37+E38+E39+E40+E41+E42+E43+E44</f>
        <v>7</v>
      </c>
      <c r="F45" s="55">
        <f>F36+F37+F38+F39+F40+F41+F42+F43+F44</f>
        <v>800</v>
      </c>
      <c r="G45" s="61"/>
    </row>
    <row r="46" spans="1:7" s="46" customFormat="1" ht="12" customHeight="1" thickBot="1">
      <c r="A46" s="63"/>
      <c r="B46" s="118" t="s">
        <v>79</v>
      </c>
      <c r="C46" s="118"/>
      <c r="D46" s="53"/>
      <c r="E46" s="70"/>
      <c r="F46" s="53"/>
      <c r="G46" s="61"/>
    </row>
    <row r="47" spans="1:7" ht="12" customHeight="1" thickBot="1">
      <c r="A47" s="56" t="s">
        <v>80</v>
      </c>
      <c r="B47" s="57" t="s">
        <v>81</v>
      </c>
      <c r="C47" s="58"/>
      <c r="D47" s="59"/>
      <c r="E47" s="66"/>
      <c r="F47" s="60">
        <v>35</v>
      </c>
      <c r="G47" s="61"/>
    </row>
    <row r="48" spans="1:7" ht="12" customHeight="1" thickBot="1">
      <c r="A48" s="56" t="s">
        <v>82</v>
      </c>
      <c r="B48" s="57" t="s">
        <v>83</v>
      </c>
      <c r="C48" s="58"/>
      <c r="D48" s="59"/>
      <c r="E48" s="66"/>
      <c r="F48" s="60"/>
      <c r="G48" s="61"/>
    </row>
    <row r="49" spans="1:7" ht="12" customHeight="1" thickBot="1">
      <c r="A49" s="56" t="s">
        <v>84</v>
      </c>
      <c r="B49" s="57" t="s">
        <v>85</v>
      </c>
      <c r="C49" s="58">
        <v>1</v>
      </c>
      <c r="D49" s="59">
        <v>437</v>
      </c>
      <c r="E49" s="66">
        <v>1</v>
      </c>
      <c r="F49" s="60"/>
      <c r="G49" s="61"/>
    </row>
    <row r="50" spans="1:7" ht="12" customHeight="1" thickBot="1">
      <c r="A50" s="56" t="s">
        <v>86</v>
      </c>
      <c r="B50" s="57" t="s">
        <v>87</v>
      </c>
      <c r="C50" s="58"/>
      <c r="D50" s="59"/>
      <c r="E50" s="66"/>
      <c r="F50" s="60"/>
      <c r="G50" s="61"/>
    </row>
    <row r="51" spans="1:7" ht="12" customHeight="1" thickBot="1">
      <c r="A51" s="56" t="s">
        <v>88</v>
      </c>
      <c r="B51" s="57" t="s">
        <v>89</v>
      </c>
      <c r="C51" s="58"/>
      <c r="D51" s="59"/>
      <c r="E51" s="66"/>
      <c r="F51" s="60"/>
      <c r="G51" s="61"/>
    </row>
    <row r="52" spans="1:7" ht="12" customHeight="1" thickBot="1">
      <c r="A52" s="56"/>
      <c r="B52" s="57" t="s">
        <v>23</v>
      </c>
      <c r="C52" s="55">
        <f>C47+C48+C49+C50+C51</f>
        <v>1</v>
      </c>
      <c r="D52" s="55">
        <f>D47+D48+D49+D50+D51</f>
        <v>437</v>
      </c>
      <c r="E52" s="55">
        <f>E47+E48+E49+E50+E51</f>
        <v>1</v>
      </c>
      <c r="F52" s="55">
        <f>F47+F48+F49+F50+F51</f>
        <v>35</v>
      </c>
      <c r="G52" s="61"/>
    </row>
    <row r="53" spans="1:7" s="46" customFormat="1" ht="12" customHeight="1" thickBot="1">
      <c r="A53" s="63"/>
      <c r="B53" s="118" t="s">
        <v>90</v>
      </c>
      <c r="C53" s="118"/>
      <c r="D53" s="53"/>
      <c r="E53" s="71"/>
      <c r="F53" s="53"/>
      <c r="G53" s="61"/>
    </row>
    <row r="54" spans="1:7" ht="12" customHeight="1" thickBot="1">
      <c r="A54" s="56" t="s">
        <v>91</v>
      </c>
      <c r="B54" s="57" t="s">
        <v>92</v>
      </c>
      <c r="C54" s="93">
        <v>2</v>
      </c>
      <c r="D54" s="94">
        <v>30</v>
      </c>
      <c r="E54" s="95">
        <v>2</v>
      </c>
      <c r="F54" s="60">
        <v>15</v>
      </c>
      <c r="G54" s="61"/>
    </row>
    <row r="55" spans="1:7" ht="12" customHeight="1" thickBot="1">
      <c r="A55" s="56" t="s">
        <v>93</v>
      </c>
      <c r="B55" s="57" t="s">
        <v>94</v>
      </c>
      <c r="C55" s="58"/>
      <c r="D55" s="59"/>
      <c r="E55" s="66"/>
      <c r="F55" s="60"/>
      <c r="G55" s="61"/>
    </row>
    <row r="56" spans="1:7" ht="12" customHeight="1" thickBot="1">
      <c r="A56" s="56" t="s">
        <v>95</v>
      </c>
      <c r="B56" s="57" t="s">
        <v>96</v>
      </c>
      <c r="C56" s="93">
        <v>1</v>
      </c>
      <c r="D56" s="94">
        <v>6</v>
      </c>
      <c r="E56" s="95">
        <v>1</v>
      </c>
      <c r="F56" s="60"/>
      <c r="G56" s="61"/>
    </row>
    <row r="57" spans="1:7" ht="12" customHeight="1" thickBot="1">
      <c r="A57" s="56" t="s">
        <v>97</v>
      </c>
      <c r="B57" s="57" t="s">
        <v>98</v>
      </c>
      <c r="C57" s="58"/>
      <c r="D57" s="59"/>
      <c r="E57" s="66"/>
      <c r="F57" s="60"/>
      <c r="G57" s="61"/>
    </row>
    <row r="58" spans="1:7" ht="12" customHeight="1" thickBot="1">
      <c r="A58" s="56" t="s">
        <v>99</v>
      </c>
      <c r="B58" s="57" t="s">
        <v>100</v>
      </c>
      <c r="C58" s="93">
        <v>1</v>
      </c>
      <c r="D58" s="94">
        <v>3</v>
      </c>
      <c r="E58" s="95">
        <v>1</v>
      </c>
      <c r="F58" s="60"/>
      <c r="G58" s="61"/>
    </row>
    <row r="59" spans="1:7" ht="12" customHeight="1" thickBot="1">
      <c r="A59" s="56" t="s">
        <v>101</v>
      </c>
      <c r="B59" s="57" t="s">
        <v>102</v>
      </c>
      <c r="C59" s="58"/>
      <c r="D59" s="59"/>
      <c r="E59" s="66"/>
      <c r="F59" s="60"/>
      <c r="G59" s="61"/>
    </row>
    <row r="60" spans="1:7" ht="12" customHeight="1" thickBot="1">
      <c r="A60" s="56"/>
      <c r="B60" s="57" t="s">
        <v>23</v>
      </c>
      <c r="C60" s="55">
        <f>C54+C55+C56+C57+C58+C59</f>
        <v>4</v>
      </c>
      <c r="D60" s="55">
        <f>D54+D55+D56+D57+D58+D59</f>
        <v>39</v>
      </c>
      <c r="E60" s="55">
        <f>E54+E55+E56+E57+E58+E59</f>
        <v>4</v>
      </c>
      <c r="F60" s="55">
        <f>F54+F55+F56+F57+F58+F59</f>
        <v>15</v>
      </c>
      <c r="G60" s="61"/>
    </row>
    <row r="61" spans="1:7" s="46" customFormat="1" ht="12" customHeight="1" thickBot="1">
      <c r="A61" s="63"/>
      <c r="B61" s="118" t="s">
        <v>103</v>
      </c>
      <c r="C61" s="118"/>
      <c r="D61" s="53"/>
      <c r="E61" s="70"/>
      <c r="F61" s="53"/>
      <c r="G61" s="61"/>
    </row>
    <row r="62" spans="1:7" ht="12" customHeight="1" thickBot="1">
      <c r="A62" s="56" t="s">
        <v>104</v>
      </c>
      <c r="B62" s="57" t="s">
        <v>105</v>
      </c>
      <c r="C62" s="93">
        <v>2</v>
      </c>
      <c r="D62" s="94">
        <v>17.6</v>
      </c>
      <c r="E62" s="95">
        <v>2</v>
      </c>
      <c r="F62" s="97">
        <v>12</v>
      </c>
      <c r="G62" s="61"/>
    </row>
    <row r="63" spans="1:7" ht="12" customHeight="1" thickBot="1">
      <c r="A63" s="56" t="s">
        <v>106</v>
      </c>
      <c r="B63" s="57" t="s">
        <v>107</v>
      </c>
      <c r="C63" s="17"/>
      <c r="D63" s="84"/>
      <c r="E63" s="96"/>
      <c r="F63" s="60">
        <v>200</v>
      </c>
      <c r="G63" s="61"/>
    </row>
    <row r="64" spans="1:7" ht="12" customHeight="1" thickBot="1">
      <c r="A64" s="56" t="s">
        <v>108</v>
      </c>
      <c r="B64" s="57" t="s">
        <v>109</v>
      </c>
      <c r="C64" s="58"/>
      <c r="D64" s="59"/>
      <c r="E64" s="66"/>
      <c r="F64" s="60"/>
      <c r="G64" s="61"/>
    </row>
    <row r="65" spans="1:7" ht="12" customHeight="1" thickBot="1">
      <c r="A65" s="56" t="s">
        <v>110</v>
      </c>
      <c r="B65" s="57" t="s">
        <v>111</v>
      </c>
      <c r="C65" s="93">
        <v>1</v>
      </c>
      <c r="D65" s="94">
        <v>450</v>
      </c>
      <c r="E65" s="95">
        <v>1</v>
      </c>
      <c r="F65" s="60"/>
      <c r="G65" s="61"/>
    </row>
    <row r="66" spans="1:7" ht="12" customHeight="1" thickBot="1">
      <c r="A66" s="56" t="s">
        <v>112</v>
      </c>
      <c r="B66" s="57" t="s">
        <v>113</v>
      </c>
      <c r="C66" s="58"/>
      <c r="D66" s="59"/>
      <c r="E66" s="66"/>
      <c r="F66" s="60"/>
      <c r="G66" s="61"/>
    </row>
    <row r="67" spans="1:7" ht="12" customHeight="1" thickBot="1">
      <c r="A67" s="56" t="s">
        <v>114</v>
      </c>
      <c r="B67" s="57" t="s">
        <v>115</v>
      </c>
      <c r="C67" s="58"/>
      <c r="D67" s="59"/>
      <c r="E67" s="66"/>
      <c r="F67" s="60"/>
      <c r="G67" s="61"/>
    </row>
    <row r="68" spans="1:7" ht="12" customHeight="1" thickBot="1">
      <c r="A68" s="56" t="s">
        <v>116</v>
      </c>
      <c r="B68" s="57" t="s">
        <v>117</v>
      </c>
      <c r="C68" s="58"/>
      <c r="D68" s="59"/>
      <c r="E68" s="66"/>
      <c r="F68" s="60"/>
      <c r="G68" s="61"/>
    </row>
    <row r="69" spans="1:7" ht="12" customHeight="1" thickBot="1">
      <c r="A69" s="56" t="s">
        <v>118</v>
      </c>
      <c r="B69" s="57" t="s">
        <v>119</v>
      </c>
      <c r="C69" s="58"/>
      <c r="D69" s="59"/>
      <c r="E69" s="66"/>
      <c r="F69" s="60"/>
      <c r="G69" s="61"/>
    </row>
    <row r="70" spans="1:7" ht="12" customHeight="1" thickBot="1">
      <c r="A70" s="56" t="s">
        <v>120</v>
      </c>
      <c r="B70" s="57" t="s">
        <v>121</v>
      </c>
      <c r="C70" s="58"/>
      <c r="D70" s="59"/>
      <c r="E70" s="66"/>
      <c r="F70" s="60"/>
      <c r="G70" s="61"/>
    </row>
    <row r="71" spans="1:7" ht="12" customHeight="1" thickBot="1">
      <c r="A71" s="56"/>
      <c r="B71" s="57" t="s">
        <v>122</v>
      </c>
      <c r="C71" s="58"/>
      <c r="D71" s="59"/>
      <c r="E71" s="66"/>
      <c r="F71" s="60"/>
      <c r="G71" s="61"/>
    </row>
    <row r="72" spans="1:7" s="46" customFormat="1" ht="12" customHeight="1" thickBot="1">
      <c r="A72" s="63"/>
      <c r="B72" s="57" t="s">
        <v>123</v>
      </c>
      <c r="C72" s="58"/>
      <c r="D72" s="59"/>
      <c r="E72" s="66"/>
      <c r="F72" s="60"/>
      <c r="G72" s="61"/>
    </row>
    <row r="73" spans="1:7" ht="12" customHeight="1" thickBot="1">
      <c r="A73" s="56"/>
      <c r="B73" s="57" t="s">
        <v>23</v>
      </c>
      <c r="C73" s="55">
        <f>SUM(C62:C72)</f>
        <v>3</v>
      </c>
      <c r="D73" s="55">
        <f>SUM(D62:D72)</f>
        <v>467.6</v>
      </c>
      <c r="E73" s="55">
        <f>SUM(E62:E72)</f>
        <v>3</v>
      </c>
      <c r="F73" s="55">
        <f>SUM(F62:F72)</f>
        <v>212</v>
      </c>
      <c r="G73" s="61"/>
    </row>
    <row r="74" spans="1:7" s="46" customFormat="1" ht="12" customHeight="1" thickBot="1">
      <c r="A74" s="63"/>
      <c r="B74" s="118" t="s">
        <v>124</v>
      </c>
      <c r="C74" s="118"/>
      <c r="D74" s="53"/>
      <c r="E74" s="70"/>
      <c r="F74" s="53"/>
      <c r="G74" s="61"/>
    </row>
    <row r="75" spans="1:7" ht="12" customHeight="1" thickBot="1">
      <c r="A75" s="56" t="s">
        <v>125</v>
      </c>
      <c r="B75" s="57" t="s">
        <v>126</v>
      </c>
      <c r="C75" s="58"/>
      <c r="D75" s="59"/>
      <c r="E75" s="66"/>
      <c r="F75" s="60">
        <v>52</v>
      </c>
      <c r="G75" s="61"/>
    </row>
    <row r="76" spans="1:7" ht="12" customHeight="1" thickBot="1">
      <c r="A76" s="56" t="s">
        <v>127</v>
      </c>
      <c r="B76" s="57" t="s">
        <v>128</v>
      </c>
      <c r="C76" s="58"/>
      <c r="D76" s="59"/>
      <c r="E76" s="66"/>
      <c r="F76" s="60"/>
      <c r="G76" s="61"/>
    </row>
    <row r="77" spans="1:7" ht="12" customHeight="1" thickBot="1">
      <c r="A77" s="56" t="s">
        <v>129</v>
      </c>
      <c r="B77" s="57" t="s">
        <v>130</v>
      </c>
      <c r="C77" s="58"/>
      <c r="D77" s="59"/>
      <c r="E77" s="66"/>
      <c r="F77" s="60"/>
      <c r="G77" s="61"/>
    </row>
    <row r="78" spans="1:7" ht="12" customHeight="1" thickBot="1">
      <c r="A78" s="56" t="s">
        <v>131</v>
      </c>
      <c r="B78" s="57" t="s">
        <v>102</v>
      </c>
      <c r="C78" s="58">
        <v>1</v>
      </c>
      <c r="D78" s="59">
        <v>4</v>
      </c>
      <c r="E78" s="66">
        <v>1</v>
      </c>
      <c r="F78" s="60"/>
      <c r="G78" s="61"/>
    </row>
    <row r="79" spans="1:7" ht="12" customHeight="1" thickBot="1">
      <c r="A79" s="56" t="s">
        <v>132</v>
      </c>
      <c r="B79" s="57" t="s">
        <v>133</v>
      </c>
      <c r="C79" s="58"/>
      <c r="D79" s="59"/>
      <c r="E79" s="66"/>
      <c r="F79" s="60"/>
      <c r="G79" s="61"/>
    </row>
    <row r="80" spans="1:7" ht="12" customHeight="1" thickBot="1">
      <c r="A80" s="56" t="s">
        <v>134</v>
      </c>
      <c r="B80" s="57" t="s">
        <v>135</v>
      </c>
      <c r="C80" s="58"/>
      <c r="D80" s="59"/>
      <c r="E80" s="66"/>
      <c r="F80" s="60"/>
      <c r="G80" s="61"/>
    </row>
    <row r="81" spans="1:7" ht="12" customHeight="1" thickBot="1">
      <c r="A81" s="56" t="s">
        <v>136</v>
      </c>
      <c r="B81" s="57" t="s">
        <v>137</v>
      </c>
      <c r="C81" s="58"/>
      <c r="D81" s="59"/>
      <c r="E81" s="66"/>
      <c r="F81" s="60"/>
      <c r="G81" s="61"/>
    </row>
    <row r="82" spans="1:7" ht="12" customHeight="1" thickBot="1">
      <c r="A82" s="56" t="s">
        <v>138</v>
      </c>
      <c r="B82" s="57" t="s">
        <v>139</v>
      </c>
      <c r="C82" s="58"/>
      <c r="D82" s="59"/>
      <c r="E82" s="66"/>
      <c r="F82" s="60"/>
      <c r="G82" s="61"/>
    </row>
    <row r="83" spans="1:7" ht="12" customHeight="1" thickBot="1">
      <c r="A83" s="56" t="s">
        <v>140</v>
      </c>
      <c r="B83" s="57" t="s">
        <v>141</v>
      </c>
      <c r="C83" s="58"/>
      <c r="D83" s="59"/>
      <c r="E83" s="66"/>
      <c r="F83" s="60">
        <v>200</v>
      </c>
      <c r="G83" s="61"/>
    </row>
    <row r="84" spans="1:7" ht="12" customHeight="1" thickBot="1">
      <c r="A84" s="56"/>
      <c r="B84" s="57" t="s">
        <v>23</v>
      </c>
      <c r="C84" s="55">
        <f>C75+C76+C77+C78+C82+C83</f>
        <v>1</v>
      </c>
      <c r="D84" s="55">
        <f>D75+D76+D77+D78+D82+D83</f>
        <v>4</v>
      </c>
      <c r="E84" s="55">
        <f>E75+E76+E77+E78+E82+E83</f>
        <v>1</v>
      </c>
      <c r="F84" s="55">
        <f>F75+F76+F77+F78+F82+F83</f>
        <v>252</v>
      </c>
      <c r="G84" s="61"/>
    </row>
    <row r="85" spans="1:7" s="46" customFormat="1" ht="12" customHeight="1" thickBot="1">
      <c r="A85" s="63"/>
      <c r="B85" s="118" t="s">
        <v>142</v>
      </c>
      <c r="C85" s="118"/>
      <c r="D85" s="53"/>
      <c r="E85" s="70"/>
      <c r="F85" s="53"/>
      <c r="G85" s="61"/>
    </row>
    <row r="86" spans="1:8" ht="12" customHeight="1" thickBot="1">
      <c r="A86" s="56" t="s">
        <v>143</v>
      </c>
      <c r="B86" s="57" t="s">
        <v>144</v>
      </c>
      <c r="C86" s="93">
        <v>1</v>
      </c>
      <c r="D86" s="94">
        <v>45</v>
      </c>
      <c r="E86" s="95">
        <v>1</v>
      </c>
      <c r="F86" s="97">
        <v>15</v>
      </c>
      <c r="G86" s="61"/>
      <c r="H86" s="61"/>
    </row>
    <row r="87" spans="1:7" ht="12" customHeight="1" thickBot="1">
      <c r="A87" s="56" t="s">
        <v>145</v>
      </c>
      <c r="B87" s="57" t="s">
        <v>146</v>
      </c>
      <c r="C87" s="58">
        <v>1</v>
      </c>
      <c r="D87" s="59">
        <v>15</v>
      </c>
      <c r="E87" s="66">
        <v>1</v>
      </c>
      <c r="F87" s="60"/>
      <c r="G87" s="61"/>
    </row>
    <row r="88" spans="1:7" ht="12" customHeight="1" thickBot="1">
      <c r="A88" s="56" t="s">
        <v>147</v>
      </c>
      <c r="B88" s="57" t="s">
        <v>148</v>
      </c>
      <c r="C88" s="58"/>
      <c r="D88" s="59"/>
      <c r="E88" s="66"/>
      <c r="F88" s="60"/>
      <c r="G88" s="61"/>
    </row>
    <row r="89" spans="1:7" ht="12" customHeight="1" thickBot="1">
      <c r="A89" s="56" t="s">
        <v>149</v>
      </c>
      <c r="B89" s="57" t="s">
        <v>150</v>
      </c>
      <c r="C89" s="58"/>
      <c r="D89" s="59"/>
      <c r="E89" s="66"/>
      <c r="F89" s="60"/>
      <c r="G89" s="61"/>
    </row>
    <row r="90" spans="1:7" ht="12" customHeight="1" thickBot="1">
      <c r="A90" s="56" t="s">
        <v>151</v>
      </c>
      <c r="B90" s="57" t="s">
        <v>152</v>
      </c>
      <c r="C90" s="58"/>
      <c r="D90" s="59"/>
      <c r="E90" s="66"/>
      <c r="F90" s="60"/>
      <c r="G90" s="61"/>
    </row>
    <row r="91" spans="1:7" ht="12" customHeight="1" thickBot="1">
      <c r="A91" s="56" t="s">
        <v>153</v>
      </c>
      <c r="B91" s="57" t="s">
        <v>154</v>
      </c>
      <c r="C91" s="58">
        <v>1</v>
      </c>
      <c r="D91" s="59">
        <v>58</v>
      </c>
      <c r="E91" s="66">
        <v>1</v>
      </c>
      <c r="F91" s="60">
        <v>200</v>
      </c>
      <c r="G91" s="61"/>
    </row>
    <row r="92" spans="1:7" ht="12" customHeight="1" thickBot="1">
      <c r="A92" s="56" t="s">
        <v>155</v>
      </c>
      <c r="B92" s="57" t="s">
        <v>156</v>
      </c>
      <c r="C92" s="58"/>
      <c r="D92" s="59"/>
      <c r="E92" s="66"/>
      <c r="F92" s="60"/>
      <c r="G92" s="61"/>
    </row>
    <row r="93" spans="1:7" ht="12" customHeight="1" thickBot="1">
      <c r="A93" s="56" t="s">
        <v>157</v>
      </c>
      <c r="B93" s="57" t="s">
        <v>158</v>
      </c>
      <c r="C93" s="58"/>
      <c r="D93" s="59"/>
      <c r="E93" s="66"/>
      <c r="F93" s="60"/>
      <c r="G93" s="61"/>
    </row>
    <row r="94" spans="1:7" ht="12" customHeight="1" thickBot="1">
      <c r="A94" s="56" t="s">
        <v>159</v>
      </c>
      <c r="B94" s="57" t="s">
        <v>160</v>
      </c>
      <c r="C94" s="58"/>
      <c r="D94" s="59"/>
      <c r="E94" s="66"/>
      <c r="F94" s="60"/>
      <c r="G94" s="61"/>
    </row>
    <row r="95" spans="1:7" ht="12" customHeight="1" thickBot="1">
      <c r="A95" s="56" t="s">
        <v>161</v>
      </c>
      <c r="B95" s="57" t="s">
        <v>162</v>
      </c>
      <c r="C95" s="58"/>
      <c r="D95" s="59"/>
      <c r="E95" s="66"/>
      <c r="F95" s="60"/>
      <c r="G95" s="61"/>
    </row>
    <row r="96" spans="1:7" ht="12" customHeight="1" thickBot="1">
      <c r="A96" s="56" t="s">
        <v>163</v>
      </c>
      <c r="B96" s="57" t="s">
        <v>164</v>
      </c>
      <c r="C96" s="58"/>
      <c r="D96" s="59"/>
      <c r="E96" s="66"/>
      <c r="F96" s="60"/>
      <c r="G96" s="61"/>
    </row>
    <row r="97" spans="1:7" ht="12" customHeight="1" thickBot="1">
      <c r="A97" s="56"/>
      <c r="B97" s="57" t="s">
        <v>23</v>
      </c>
      <c r="C97" s="55">
        <f>C86+C87+C88+C89+C90+C91+C92+C93+C94+C95+C96</f>
        <v>3</v>
      </c>
      <c r="D97" s="55">
        <f>D86+D87+D88+D89+D90+D91+D92+D93+D94+D95+D96</f>
        <v>118</v>
      </c>
      <c r="E97" s="55">
        <f>E86+E87+E88+E89+E90+E91+E92+E93+E94+E95+E96</f>
        <v>3</v>
      </c>
      <c r="F97" s="55">
        <f>F86+F87+F88+F89+F90+F91+F92+F93+F94+F95+F96</f>
        <v>215</v>
      </c>
      <c r="G97" s="61"/>
    </row>
    <row r="98" spans="1:7" s="46" customFormat="1" ht="12" customHeight="1" thickBot="1">
      <c r="A98" s="63"/>
      <c r="B98" s="118" t="s">
        <v>165</v>
      </c>
      <c r="C98" s="118"/>
      <c r="D98" s="54"/>
      <c r="E98" s="54"/>
      <c r="F98" s="53"/>
      <c r="G98" s="61"/>
    </row>
    <row r="99" spans="1:7" ht="12" customHeight="1" thickBot="1">
      <c r="A99" s="56" t="s">
        <v>166</v>
      </c>
      <c r="B99" s="57" t="s">
        <v>167</v>
      </c>
      <c r="C99" s="58"/>
      <c r="D99" s="58"/>
      <c r="E99" s="60"/>
      <c r="F99" s="60"/>
      <c r="G99" s="61"/>
    </row>
    <row r="100" spans="1:7" ht="12" customHeight="1" thickBot="1">
      <c r="A100" s="56" t="s">
        <v>168</v>
      </c>
      <c r="B100" s="57" t="s">
        <v>169</v>
      </c>
      <c r="C100" s="58"/>
      <c r="D100" s="58"/>
      <c r="E100" s="60"/>
      <c r="F100" s="60"/>
      <c r="G100" s="61"/>
    </row>
    <row r="101" spans="1:7" ht="12" customHeight="1" thickBot="1">
      <c r="A101" s="56" t="s">
        <v>170</v>
      </c>
      <c r="B101" s="57" t="s">
        <v>171</v>
      </c>
      <c r="C101" s="58"/>
      <c r="D101" s="58"/>
      <c r="E101" s="60"/>
      <c r="F101" s="60"/>
      <c r="G101" s="61"/>
    </row>
    <row r="102" spans="1:7" ht="12" customHeight="1" thickBot="1">
      <c r="A102" s="56" t="s">
        <v>172</v>
      </c>
      <c r="B102" s="57" t="s">
        <v>173</v>
      </c>
      <c r="C102" s="58"/>
      <c r="D102" s="58"/>
      <c r="E102" s="60"/>
      <c r="F102" s="60"/>
      <c r="G102" s="61"/>
    </row>
    <row r="103" spans="1:7" ht="12" customHeight="1" thickBot="1">
      <c r="A103" s="56" t="s">
        <v>174</v>
      </c>
      <c r="B103" s="57" t="s">
        <v>175</v>
      </c>
      <c r="C103" s="58"/>
      <c r="D103" s="58"/>
      <c r="E103" s="60"/>
      <c r="F103" s="60"/>
      <c r="G103" s="61"/>
    </row>
    <row r="104" spans="1:7" ht="12" customHeight="1" thickBot="1">
      <c r="A104" s="56" t="s">
        <v>176</v>
      </c>
      <c r="B104" s="57" t="s">
        <v>177</v>
      </c>
      <c r="C104" s="58"/>
      <c r="D104" s="58"/>
      <c r="E104" s="60"/>
      <c r="F104" s="60"/>
      <c r="G104" s="61"/>
    </row>
    <row r="105" spans="1:7" ht="12" customHeight="1" thickBot="1">
      <c r="A105" s="56" t="s">
        <v>178</v>
      </c>
      <c r="B105" s="57" t="s">
        <v>179</v>
      </c>
      <c r="C105" s="58"/>
      <c r="D105" s="58"/>
      <c r="E105" s="60"/>
      <c r="F105" s="60"/>
      <c r="G105" s="61"/>
    </row>
    <row r="106" spans="1:7" ht="12" customHeight="1" thickBot="1">
      <c r="A106" s="56" t="s">
        <v>180</v>
      </c>
      <c r="B106" s="57" t="s">
        <v>181</v>
      </c>
      <c r="C106" s="58"/>
      <c r="D106" s="58"/>
      <c r="E106" s="60"/>
      <c r="F106" s="60"/>
      <c r="G106" s="61"/>
    </row>
    <row r="107" spans="1:7" ht="12" customHeight="1" thickBot="1">
      <c r="A107" s="56" t="s">
        <v>182</v>
      </c>
      <c r="B107" s="57" t="s">
        <v>183</v>
      </c>
      <c r="C107" s="58">
        <v>1</v>
      </c>
      <c r="D107" s="58">
        <v>4</v>
      </c>
      <c r="E107" s="60">
        <v>1</v>
      </c>
      <c r="F107" s="60"/>
      <c r="G107" s="61"/>
    </row>
    <row r="108" spans="1:7" ht="12" customHeight="1">
      <c r="A108" s="72" t="s">
        <v>184</v>
      </c>
      <c r="B108" s="57" t="s">
        <v>185</v>
      </c>
      <c r="C108" s="58"/>
      <c r="D108" s="58"/>
      <c r="E108" s="60"/>
      <c r="F108" s="60"/>
      <c r="G108" s="61"/>
    </row>
    <row r="109" spans="1:7" ht="12" customHeight="1">
      <c r="A109" s="73" t="s">
        <v>186</v>
      </c>
      <c r="B109" s="74" t="s">
        <v>187</v>
      </c>
      <c r="C109" s="58"/>
      <c r="D109" s="58"/>
      <c r="E109" s="58"/>
      <c r="F109" s="60"/>
      <c r="G109" s="61"/>
    </row>
    <row r="110" spans="1:7" ht="12" customHeight="1">
      <c r="A110" s="73">
        <v>85</v>
      </c>
      <c r="B110" s="74" t="s">
        <v>195</v>
      </c>
      <c r="C110" s="58"/>
      <c r="D110" s="58"/>
      <c r="E110" s="58"/>
      <c r="F110" s="60"/>
      <c r="G110" s="61"/>
    </row>
    <row r="111" spans="1:7" ht="12" customHeight="1">
      <c r="A111" s="73"/>
      <c r="B111" s="57" t="s">
        <v>23</v>
      </c>
      <c r="C111" s="55">
        <f>SUM(C99:C110)</f>
        <v>1</v>
      </c>
      <c r="D111" s="55">
        <f>SUM(D99:D110)</f>
        <v>4</v>
      </c>
      <c r="E111" s="55">
        <f>SUM(E99:E110)</f>
        <v>1</v>
      </c>
      <c r="F111" s="55">
        <f>SUM(F99:F110)</f>
        <v>0</v>
      </c>
      <c r="G111" s="61"/>
    </row>
    <row r="112" spans="1:7" s="46" customFormat="1" ht="13.5" customHeight="1">
      <c r="A112" s="75"/>
      <c r="B112" s="53" t="s">
        <v>189</v>
      </c>
      <c r="C112" s="76">
        <f>C12+C20+C34+C45+C52+C60+C73+C84+C97+C111</f>
        <v>34</v>
      </c>
      <c r="D112" s="76">
        <f>D12+D20+D34+D45+D52+D60+D73+D84+D97+D111</f>
        <v>4366.900000000001</v>
      </c>
      <c r="E112" s="76">
        <f>E12+E20+E34+E45+E52+E60+E73+E84+E97+E111</f>
        <v>34</v>
      </c>
      <c r="F112" s="76">
        <f>F12+F20+F34+F45+F52+F60+F73+F84+F97+F111</f>
        <v>1954</v>
      </c>
      <c r="G112" s="61"/>
    </row>
    <row r="113" spans="4:6" ht="12.75">
      <c r="D113" s="61"/>
      <c r="F113" s="77"/>
    </row>
    <row r="114" spans="1:6" ht="14.25">
      <c r="A114" s="78"/>
      <c r="D114" s="61"/>
      <c r="F114" s="77"/>
    </row>
    <row r="115" ht="14.25">
      <c r="A115" s="78"/>
    </row>
    <row r="116" spans="1:6" ht="14.25">
      <c r="A116" s="78"/>
      <c r="F116" s="77"/>
    </row>
    <row r="117" spans="1:6" ht="14.25">
      <c r="A117" s="78"/>
      <c r="F117" s="61"/>
    </row>
    <row r="118" spans="1:6" ht="12.75">
      <c r="A118" s="79"/>
      <c r="F118" s="80" t="s">
        <v>196</v>
      </c>
    </row>
  </sheetData>
  <sheetProtection/>
  <mergeCells count="10">
    <mergeCell ref="B61:C61"/>
    <mergeCell ref="B74:C74"/>
    <mergeCell ref="B85:C85"/>
    <mergeCell ref="B98:C98"/>
    <mergeCell ref="B4:C4"/>
    <mergeCell ref="B13:C13"/>
    <mergeCell ref="B21:C21"/>
    <mergeCell ref="B35:C35"/>
    <mergeCell ref="B46:C46"/>
    <mergeCell ref="B53:C53"/>
  </mergeCells>
  <printOptions horizontalCentered="1" verticalCentered="1"/>
  <pageMargins left="0.5905511811023623" right="0.5905511811023623" top="0.2" bottom="0.1968503937007874" header="0.24" footer="0.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9"/>
  <sheetViews>
    <sheetView zoomScale="130" zoomScaleNormal="130" zoomScalePageLayoutView="0" workbookViewId="0" topLeftCell="A1">
      <pane ySplit="2" topLeftCell="A99" activePane="bottomLeft" state="frozen"/>
      <selection pane="topLeft" activeCell="A1" sqref="A1"/>
      <selection pane="bottomLeft" activeCell="F48" sqref="F48"/>
    </sheetView>
  </sheetViews>
  <sheetFormatPr defaultColWidth="9.140625" defaultRowHeight="15"/>
  <cols>
    <col min="1" max="1" width="3.421875" style="3" customWidth="1"/>
    <col min="2" max="2" width="22.421875" style="3" customWidth="1"/>
    <col min="3" max="3" width="13.00390625" style="3" customWidth="1"/>
    <col min="4" max="4" width="15.28125" style="3" customWidth="1"/>
    <col min="5" max="5" width="16.00390625" style="3" customWidth="1"/>
    <col min="6" max="6" width="15.8515625" style="3" customWidth="1"/>
    <col min="7" max="16384" width="9.140625" style="3" customWidth="1"/>
  </cols>
  <sheetData>
    <row r="1" spans="2:5" s="6" customFormat="1" ht="13.5" thickBot="1">
      <c r="B1" s="6" t="s">
        <v>193</v>
      </c>
      <c r="C1" s="6" t="s">
        <v>199</v>
      </c>
      <c r="E1" s="6" t="s">
        <v>197</v>
      </c>
    </row>
    <row r="2" spans="1:6" s="6" customFormat="1" ht="60" customHeight="1" thickBot="1">
      <c r="A2" s="106" t="s">
        <v>2</v>
      </c>
      <c r="B2" s="8" t="s">
        <v>3</v>
      </c>
      <c r="C2" s="9" t="s">
        <v>4</v>
      </c>
      <c r="D2" s="9" t="s">
        <v>5</v>
      </c>
      <c r="E2" s="9" t="s">
        <v>6</v>
      </c>
      <c r="F2" s="9" t="s">
        <v>7</v>
      </c>
    </row>
    <row r="3" spans="1:6" s="6" customFormat="1" ht="10.5" customHeight="1" thickBot="1">
      <c r="A3" s="107">
        <v>1</v>
      </c>
      <c r="B3" s="11">
        <v>2</v>
      </c>
      <c r="C3" s="11">
        <v>3</v>
      </c>
      <c r="D3" s="11">
        <v>4</v>
      </c>
      <c r="E3" s="11">
        <v>5</v>
      </c>
      <c r="F3" s="11">
        <v>6</v>
      </c>
    </row>
    <row r="4" spans="1:6" s="6" customFormat="1" ht="16.5" customHeight="1" thickBot="1">
      <c r="A4" s="108"/>
      <c r="B4" s="116" t="s">
        <v>8</v>
      </c>
      <c r="C4" s="116"/>
      <c r="D4" s="13"/>
      <c r="E4" s="14"/>
      <c r="F4" s="13"/>
    </row>
    <row r="5" spans="1:6" ht="12" customHeight="1" thickBot="1">
      <c r="A5" s="81" t="s">
        <v>9</v>
      </c>
      <c r="B5" s="16" t="s">
        <v>10</v>
      </c>
      <c r="C5" s="16">
        <v>2</v>
      </c>
      <c r="D5" s="16">
        <v>9.5</v>
      </c>
      <c r="E5" s="16">
        <v>2</v>
      </c>
      <c r="F5" s="99">
        <v>46</v>
      </c>
    </row>
    <row r="6" spans="1:6" ht="12" customHeight="1" thickBot="1">
      <c r="A6" s="81" t="s">
        <v>11</v>
      </c>
      <c r="B6" s="16" t="s">
        <v>12</v>
      </c>
      <c r="C6" s="25"/>
      <c r="D6" s="25"/>
      <c r="E6" s="109"/>
      <c r="F6" s="99"/>
    </row>
    <row r="7" spans="1:6" ht="12" customHeight="1" thickBot="1">
      <c r="A7" s="81" t="s">
        <v>13</v>
      </c>
      <c r="B7" s="16" t="s">
        <v>14</v>
      </c>
      <c r="C7" s="25"/>
      <c r="D7" s="25"/>
      <c r="E7" s="109"/>
      <c r="F7" s="99"/>
    </row>
    <row r="8" spans="1:6" ht="12" customHeight="1" thickBot="1">
      <c r="A8" s="81" t="s">
        <v>15</v>
      </c>
      <c r="B8" s="16" t="s">
        <v>16</v>
      </c>
      <c r="C8" s="25"/>
      <c r="D8" s="25"/>
      <c r="E8" s="109"/>
      <c r="F8" s="100"/>
    </row>
    <row r="9" spans="1:6" ht="12" customHeight="1" thickBot="1">
      <c r="A9" s="81" t="s">
        <v>17</v>
      </c>
      <c r="B9" s="16" t="s">
        <v>18</v>
      </c>
      <c r="C9" s="25"/>
      <c r="D9" s="25"/>
      <c r="E9" s="109"/>
      <c r="F9" s="99"/>
    </row>
    <row r="10" spans="1:6" ht="12" customHeight="1" thickBot="1">
      <c r="A10" s="81" t="s">
        <v>19</v>
      </c>
      <c r="B10" s="16" t="s">
        <v>20</v>
      </c>
      <c r="C10" s="25"/>
      <c r="D10" s="25"/>
      <c r="E10" s="109"/>
      <c r="F10" s="99">
        <v>7</v>
      </c>
    </row>
    <row r="11" spans="1:6" ht="12" customHeight="1" thickBot="1">
      <c r="A11" s="81" t="s">
        <v>21</v>
      </c>
      <c r="B11" s="16" t="s">
        <v>22</v>
      </c>
      <c r="C11" s="25"/>
      <c r="D11" s="25"/>
      <c r="E11" s="109"/>
      <c r="F11" s="99">
        <v>77</v>
      </c>
    </row>
    <row r="12" spans="1:6" ht="12" customHeight="1" thickBot="1">
      <c r="A12" s="81"/>
      <c r="B12" s="16" t="s">
        <v>23</v>
      </c>
      <c r="C12" s="13">
        <f>SUM(C5:C11)</f>
        <v>2</v>
      </c>
      <c r="D12" s="13">
        <f>SUM(D5:D11)</f>
        <v>9.5</v>
      </c>
      <c r="E12" s="13">
        <f>SUM(E5:E11)</f>
        <v>2</v>
      </c>
      <c r="F12" s="101">
        <f>F5+F6+F7+F8+F9+F10+F11</f>
        <v>130</v>
      </c>
    </row>
    <row r="13" spans="1:6" s="6" customFormat="1" ht="12" customHeight="1" thickBot="1">
      <c r="A13" s="83"/>
      <c r="B13" s="116" t="s">
        <v>24</v>
      </c>
      <c r="C13" s="116"/>
      <c r="D13" s="21"/>
      <c r="E13" s="22"/>
      <c r="F13" s="101"/>
    </row>
    <row r="14" spans="1:6" ht="12" customHeight="1" thickBot="1">
      <c r="A14" s="81" t="s">
        <v>25</v>
      </c>
      <c r="B14" s="16" t="s">
        <v>26</v>
      </c>
      <c r="C14" s="25">
        <v>3</v>
      </c>
      <c r="D14" s="25">
        <v>32.78</v>
      </c>
      <c r="E14" s="25">
        <v>2</v>
      </c>
      <c r="F14" s="110">
        <v>36.6</v>
      </c>
    </row>
    <row r="15" spans="1:6" ht="12" customHeight="1" thickBot="1">
      <c r="A15" s="81" t="s">
        <v>27</v>
      </c>
      <c r="B15" s="16" t="s">
        <v>28</v>
      </c>
      <c r="C15" s="17"/>
      <c r="D15" s="17"/>
      <c r="E15" s="96"/>
      <c r="F15" s="110">
        <v>4.5</v>
      </c>
    </row>
    <row r="16" spans="1:6" ht="12" customHeight="1" thickBot="1">
      <c r="A16" s="81" t="s">
        <v>29</v>
      </c>
      <c r="B16" s="16" t="s">
        <v>30</v>
      </c>
      <c r="C16" s="25">
        <v>6</v>
      </c>
      <c r="D16" s="25">
        <v>39.6</v>
      </c>
      <c r="E16" s="25">
        <v>6</v>
      </c>
      <c r="F16" s="110">
        <v>86</v>
      </c>
    </row>
    <row r="17" spans="1:6" ht="12" customHeight="1" thickBot="1">
      <c r="A17" s="81" t="s">
        <v>31</v>
      </c>
      <c r="B17" s="16" t="s">
        <v>32</v>
      </c>
      <c r="C17" s="25">
        <v>3</v>
      </c>
      <c r="D17" s="25">
        <v>16.74</v>
      </c>
      <c r="E17" s="25">
        <v>3</v>
      </c>
      <c r="F17" s="110">
        <v>29.3</v>
      </c>
    </row>
    <row r="18" spans="1:6" ht="12" customHeight="1" thickBot="1">
      <c r="A18" s="81" t="s">
        <v>33</v>
      </c>
      <c r="B18" s="16" t="s">
        <v>34</v>
      </c>
      <c r="C18" s="25">
        <v>3</v>
      </c>
      <c r="D18" s="25">
        <v>22.88</v>
      </c>
      <c r="E18" s="25">
        <v>3</v>
      </c>
      <c r="F18" s="110">
        <v>10</v>
      </c>
    </row>
    <row r="19" spans="1:6" ht="12" customHeight="1" thickBot="1">
      <c r="A19" s="81" t="s">
        <v>35</v>
      </c>
      <c r="B19" s="16" t="s">
        <v>36</v>
      </c>
      <c r="C19" s="17"/>
      <c r="D19" s="82"/>
      <c r="E19" s="111"/>
      <c r="F19" s="112"/>
    </row>
    <row r="20" spans="1:6" ht="12" customHeight="1" thickBot="1">
      <c r="A20" s="81"/>
      <c r="B20" s="16" t="s">
        <v>23</v>
      </c>
      <c r="C20" s="13">
        <f>SUM(C14:C19)</f>
        <v>15</v>
      </c>
      <c r="D20" s="13">
        <f>SUM(D14:D19)</f>
        <v>111.99999999999999</v>
      </c>
      <c r="E20" s="13">
        <f>SUM(E14:E19)</f>
        <v>14</v>
      </c>
      <c r="F20" s="101">
        <f>SUM(F14:F19)</f>
        <v>166.4</v>
      </c>
    </row>
    <row r="21" spans="1:6" s="6" customFormat="1" ht="12" customHeight="1" thickBot="1">
      <c r="A21" s="83"/>
      <c r="B21" s="116" t="s">
        <v>37</v>
      </c>
      <c r="C21" s="116"/>
      <c r="D21" s="13"/>
      <c r="E21" s="22"/>
      <c r="F21" s="101"/>
    </row>
    <row r="22" spans="1:6" ht="12" customHeight="1" thickBot="1">
      <c r="A22" s="81" t="s">
        <v>38</v>
      </c>
      <c r="B22" s="16" t="s">
        <v>39</v>
      </c>
      <c r="C22" s="16">
        <v>1</v>
      </c>
      <c r="D22" s="16">
        <v>5</v>
      </c>
      <c r="E22" s="16">
        <v>1</v>
      </c>
      <c r="F22" s="99">
        <v>3</v>
      </c>
    </row>
    <row r="23" spans="1:6" ht="12" customHeight="1" thickBot="1">
      <c r="A23" s="81" t="s">
        <v>40</v>
      </c>
      <c r="B23" s="16" t="s">
        <v>41</v>
      </c>
      <c r="C23" s="16">
        <v>1</v>
      </c>
      <c r="D23" s="16">
        <v>13.25</v>
      </c>
      <c r="E23" s="16">
        <v>1</v>
      </c>
      <c r="F23" s="99">
        <v>10</v>
      </c>
    </row>
    <row r="24" spans="1:6" ht="12" customHeight="1" thickBot="1">
      <c r="A24" s="81" t="s">
        <v>42</v>
      </c>
      <c r="B24" s="16" t="s">
        <v>43</v>
      </c>
      <c r="C24" s="17"/>
      <c r="D24" s="84"/>
      <c r="E24" s="96"/>
      <c r="F24" s="102"/>
    </row>
    <row r="25" spans="1:6" ht="12" customHeight="1" thickBot="1">
      <c r="A25" s="81" t="s">
        <v>44</v>
      </c>
      <c r="B25" s="16" t="s">
        <v>45</v>
      </c>
      <c r="C25" s="17"/>
      <c r="D25" s="84"/>
      <c r="E25" s="96"/>
      <c r="F25" s="103"/>
    </row>
    <row r="26" spans="1:6" ht="12" customHeight="1" thickBot="1">
      <c r="A26" s="81" t="s">
        <v>46</v>
      </c>
      <c r="B26" s="16" t="s">
        <v>47</v>
      </c>
      <c r="C26" s="17">
        <v>1</v>
      </c>
      <c r="D26" s="84">
        <v>15</v>
      </c>
      <c r="E26" s="96"/>
      <c r="F26" s="99">
        <v>13</v>
      </c>
    </row>
    <row r="27" spans="1:6" ht="12" customHeight="1" thickBot="1">
      <c r="A27" s="81" t="s">
        <v>48</v>
      </c>
      <c r="B27" s="16" t="s">
        <v>49</v>
      </c>
      <c r="C27" s="17"/>
      <c r="D27" s="84"/>
      <c r="E27" s="96"/>
      <c r="F27" s="99">
        <v>8</v>
      </c>
    </row>
    <row r="28" spans="1:6" ht="12" customHeight="1" thickBot="1">
      <c r="A28" s="81" t="s">
        <v>50</v>
      </c>
      <c r="B28" s="16" t="s">
        <v>51</v>
      </c>
      <c r="C28" s="16">
        <v>1</v>
      </c>
      <c r="D28" s="16">
        <v>15</v>
      </c>
      <c r="E28" s="16">
        <v>1</v>
      </c>
      <c r="F28" s="99">
        <v>1</v>
      </c>
    </row>
    <row r="29" spans="1:6" ht="12" customHeight="1" thickBot="1">
      <c r="A29" s="81" t="s">
        <v>52</v>
      </c>
      <c r="B29" s="16" t="s">
        <v>53</v>
      </c>
      <c r="C29" s="17"/>
      <c r="D29" s="84"/>
      <c r="E29" s="96"/>
      <c r="F29" s="102"/>
    </row>
    <row r="30" spans="1:6" ht="12" customHeight="1" thickBot="1">
      <c r="A30" s="81" t="s">
        <v>54</v>
      </c>
      <c r="B30" s="16" t="s">
        <v>55</v>
      </c>
      <c r="C30" s="17"/>
      <c r="D30" s="84"/>
      <c r="E30" s="96"/>
      <c r="F30" s="102"/>
    </row>
    <row r="31" spans="1:6" ht="12" customHeight="1" thickBot="1">
      <c r="A31" s="81" t="s">
        <v>56</v>
      </c>
      <c r="B31" s="16" t="s">
        <v>57</v>
      </c>
      <c r="C31" s="16">
        <v>2</v>
      </c>
      <c r="D31" s="16">
        <v>8</v>
      </c>
      <c r="E31" s="96"/>
      <c r="F31" s="103"/>
    </row>
    <row r="32" spans="1:6" ht="12" customHeight="1" thickBot="1">
      <c r="A32" s="81"/>
      <c r="B32" s="16" t="s">
        <v>58</v>
      </c>
      <c r="C32" s="17"/>
      <c r="D32" s="84"/>
      <c r="E32" s="96"/>
      <c r="F32" s="99">
        <v>4.5</v>
      </c>
    </row>
    <row r="33" spans="1:6" ht="12" customHeight="1" thickBot="1">
      <c r="A33" s="81"/>
      <c r="B33" s="16" t="s">
        <v>59</v>
      </c>
      <c r="C33" s="16">
        <v>1</v>
      </c>
      <c r="D33" s="16">
        <v>1.5</v>
      </c>
      <c r="E33" s="96"/>
      <c r="F33" s="103"/>
    </row>
    <row r="34" spans="1:6" ht="12" customHeight="1" thickBot="1">
      <c r="A34" s="81"/>
      <c r="B34" s="16" t="s">
        <v>23</v>
      </c>
      <c r="C34" s="13">
        <f>C22+C23+C24+C25+C26+C27+C28+C29+C30+C31+C32+C33</f>
        <v>7</v>
      </c>
      <c r="D34" s="13">
        <f>D22+D23+D24+D25+D26+D27+D28+D29+D30+D31+D32+D33</f>
        <v>57.75</v>
      </c>
      <c r="E34" s="13">
        <f>E22+E23+E24+E25+E26+E27+E28+E29+E30+E31+E32+E33</f>
        <v>3</v>
      </c>
      <c r="F34" s="101">
        <f>F22+F23+F24+F25+F26+F27+F28+F29+F30+F31+F32+F33</f>
        <v>39.5</v>
      </c>
    </row>
    <row r="35" spans="1:6" s="6" customFormat="1" ht="12" customHeight="1" thickBot="1">
      <c r="A35" s="83"/>
      <c r="B35" s="116" t="s">
        <v>60</v>
      </c>
      <c r="C35" s="116"/>
      <c r="D35" s="25"/>
      <c r="E35" s="26"/>
      <c r="F35" s="101"/>
    </row>
    <row r="36" spans="1:6" ht="12" customHeight="1" thickBot="1">
      <c r="A36" s="81" t="s">
        <v>61</v>
      </c>
      <c r="B36" s="16" t="s">
        <v>62</v>
      </c>
      <c r="C36" s="16">
        <v>13</v>
      </c>
      <c r="D36" s="16">
        <v>56</v>
      </c>
      <c r="E36" s="16">
        <v>13</v>
      </c>
      <c r="F36" s="102"/>
    </row>
    <row r="37" spans="1:6" ht="12" customHeight="1" thickBot="1">
      <c r="A37" s="81" t="s">
        <v>63</v>
      </c>
      <c r="B37" s="16" t="s">
        <v>64</v>
      </c>
      <c r="C37" s="16">
        <v>1</v>
      </c>
      <c r="D37" s="16">
        <v>4</v>
      </c>
      <c r="E37" s="16">
        <v>1</v>
      </c>
      <c r="F37" s="102"/>
    </row>
    <row r="38" spans="1:6" ht="12" customHeight="1" thickBot="1">
      <c r="A38" s="81" t="s">
        <v>65</v>
      </c>
      <c r="B38" s="16" t="s">
        <v>66</v>
      </c>
      <c r="C38" s="16">
        <v>1</v>
      </c>
      <c r="D38" s="16">
        <v>4.5</v>
      </c>
      <c r="E38" s="16">
        <v>1</v>
      </c>
      <c r="F38" s="102"/>
    </row>
    <row r="39" spans="1:6" ht="12" customHeight="1" thickBot="1">
      <c r="A39" s="81" t="s">
        <v>67</v>
      </c>
      <c r="B39" s="16" t="s">
        <v>68</v>
      </c>
      <c r="C39" s="17"/>
      <c r="D39" s="84"/>
      <c r="E39" s="96"/>
      <c r="F39" s="102"/>
    </row>
    <row r="40" spans="1:6" ht="12" customHeight="1" thickBot="1">
      <c r="A40" s="81" t="s">
        <v>69</v>
      </c>
      <c r="B40" s="16" t="s">
        <v>70</v>
      </c>
      <c r="C40" s="16">
        <v>1</v>
      </c>
      <c r="D40" s="16">
        <v>10</v>
      </c>
      <c r="E40" s="16">
        <v>1</v>
      </c>
      <c r="F40" s="102"/>
    </row>
    <row r="41" spans="1:6" ht="12" customHeight="1" thickBot="1">
      <c r="A41" s="81" t="s">
        <v>71</v>
      </c>
      <c r="B41" s="16" t="s">
        <v>72</v>
      </c>
      <c r="C41" s="16">
        <v>11</v>
      </c>
      <c r="D41" s="16">
        <v>51.5</v>
      </c>
      <c r="E41" s="16">
        <v>7</v>
      </c>
      <c r="F41" s="102"/>
    </row>
    <row r="42" spans="1:6" ht="12" customHeight="1" thickBot="1">
      <c r="A42" s="81" t="s">
        <v>73</v>
      </c>
      <c r="B42" s="16" t="s">
        <v>74</v>
      </c>
      <c r="C42" s="17"/>
      <c r="D42" s="84"/>
      <c r="E42" s="96"/>
      <c r="F42" s="102"/>
    </row>
    <row r="43" spans="1:6" ht="12" customHeight="1" thickBot="1">
      <c r="A43" s="81" t="s">
        <v>75</v>
      </c>
      <c r="B43" s="16" t="s">
        <v>76</v>
      </c>
      <c r="C43" s="17"/>
      <c r="D43" s="84"/>
      <c r="E43" s="96"/>
      <c r="F43" s="102"/>
    </row>
    <row r="44" spans="1:6" ht="12" customHeight="1" thickBot="1">
      <c r="A44" s="81" t="s">
        <v>77</v>
      </c>
      <c r="B44" s="16" t="s">
        <v>78</v>
      </c>
      <c r="C44" s="17"/>
      <c r="D44" s="84"/>
      <c r="E44" s="96"/>
      <c r="F44" s="102"/>
    </row>
    <row r="45" spans="1:6" ht="12" customHeight="1" thickBot="1">
      <c r="A45" s="81"/>
      <c r="B45" s="16" t="s">
        <v>23</v>
      </c>
      <c r="C45" s="20">
        <f>SUM(C36:C44)</f>
        <v>27</v>
      </c>
      <c r="D45" s="20">
        <f>D36+D37+D38+D39+D40+D41+D42+D43+D44</f>
        <v>126</v>
      </c>
      <c r="E45" s="20">
        <f>E36+E37+E38+E39+E40+E41+E42+E43+E44</f>
        <v>23</v>
      </c>
      <c r="F45" s="104">
        <f>F36+F37+F38+F39+F40+F41+F42+F43+F44</f>
        <v>0</v>
      </c>
    </row>
    <row r="46" spans="1:6" s="6" customFormat="1" ht="12" customHeight="1" thickBot="1">
      <c r="A46" s="83"/>
      <c r="B46" s="116" t="s">
        <v>79</v>
      </c>
      <c r="C46" s="116"/>
      <c r="D46" s="13"/>
      <c r="E46" s="26"/>
      <c r="F46" s="101"/>
    </row>
    <row r="47" spans="1:6" ht="12" customHeight="1" thickBot="1">
      <c r="A47" s="81" t="s">
        <v>80</v>
      </c>
      <c r="B47" s="16" t="s">
        <v>81</v>
      </c>
      <c r="C47" s="16">
        <v>18</v>
      </c>
      <c r="D47" s="16">
        <v>96</v>
      </c>
      <c r="E47" s="16">
        <v>18</v>
      </c>
      <c r="F47" s="99">
        <v>137</v>
      </c>
    </row>
    <row r="48" spans="1:6" ht="12" customHeight="1" thickBot="1">
      <c r="A48" s="81" t="s">
        <v>82</v>
      </c>
      <c r="B48" s="16" t="s">
        <v>83</v>
      </c>
      <c r="C48" s="17">
        <v>2</v>
      </c>
      <c r="D48" s="84">
        <v>10.7</v>
      </c>
      <c r="E48" s="96">
        <v>2</v>
      </c>
      <c r="F48" s="102">
        <v>5</v>
      </c>
    </row>
    <row r="49" spans="1:6" ht="12" customHeight="1" thickBot="1">
      <c r="A49" s="81" t="s">
        <v>84</v>
      </c>
      <c r="B49" s="16" t="s">
        <v>85</v>
      </c>
      <c r="C49" s="17"/>
      <c r="D49" s="84"/>
      <c r="E49" s="96"/>
      <c r="F49" s="102"/>
    </row>
    <row r="50" spans="1:6" ht="12" customHeight="1" thickBot="1">
      <c r="A50" s="81" t="s">
        <v>86</v>
      </c>
      <c r="B50" s="16" t="s">
        <v>87</v>
      </c>
      <c r="C50" s="17">
        <v>3</v>
      </c>
      <c r="D50" s="84">
        <v>13.5</v>
      </c>
      <c r="E50" s="96">
        <v>3</v>
      </c>
      <c r="F50" s="102">
        <v>12</v>
      </c>
    </row>
    <row r="51" spans="1:6" ht="12" customHeight="1" thickBot="1">
      <c r="A51" s="81" t="s">
        <v>88</v>
      </c>
      <c r="B51" s="16" t="s">
        <v>89</v>
      </c>
      <c r="C51" s="17"/>
      <c r="D51" s="84"/>
      <c r="E51" s="96"/>
      <c r="F51" s="102"/>
    </row>
    <row r="52" spans="1:6" ht="12" customHeight="1" thickBot="1">
      <c r="A52" s="81"/>
      <c r="B52" s="16" t="s">
        <v>23</v>
      </c>
      <c r="C52" s="13">
        <f>C47+C48+C49+C50+C51</f>
        <v>23</v>
      </c>
      <c r="D52" s="13">
        <f>D47+D48+D49+D50+D51</f>
        <v>120.2</v>
      </c>
      <c r="E52" s="13">
        <f>E47+E48+E49+E50+E51</f>
        <v>23</v>
      </c>
      <c r="F52" s="101">
        <f>F47+F48+F49+F50+F51</f>
        <v>154</v>
      </c>
    </row>
    <row r="53" spans="1:6" s="6" customFormat="1" ht="12" customHeight="1" thickBot="1">
      <c r="A53" s="83"/>
      <c r="B53" s="116" t="s">
        <v>90</v>
      </c>
      <c r="C53" s="116"/>
      <c r="D53" s="13"/>
      <c r="E53" s="27"/>
      <c r="F53" s="101"/>
    </row>
    <row r="54" spans="1:6" ht="12" customHeight="1" thickBot="1">
      <c r="A54" s="81" t="s">
        <v>91</v>
      </c>
      <c r="B54" s="16" t="s">
        <v>92</v>
      </c>
      <c r="C54" s="17">
        <v>1</v>
      </c>
      <c r="D54" s="84">
        <v>3</v>
      </c>
      <c r="E54" s="96">
        <v>1</v>
      </c>
      <c r="F54" s="96">
        <v>42.5</v>
      </c>
    </row>
    <row r="55" spans="1:6" ht="12" customHeight="1" thickBot="1">
      <c r="A55" s="81" t="s">
        <v>93</v>
      </c>
      <c r="B55" s="16" t="s">
        <v>94</v>
      </c>
      <c r="C55" s="17"/>
      <c r="D55" s="84"/>
      <c r="E55" s="96"/>
      <c r="F55" s="96"/>
    </row>
    <row r="56" spans="1:6" ht="12" customHeight="1" thickBot="1">
      <c r="A56" s="81" t="s">
        <v>95</v>
      </c>
      <c r="B56" s="16" t="s">
        <v>96</v>
      </c>
      <c r="C56" s="17"/>
      <c r="D56" s="84"/>
      <c r="E56" s="96"/>
      <c r="F56" s="96">
        <v>3</v>
      </c>
    </row>
    <row r="57" spans="1:6" ht="12" customHeight="1" thickBot="1">
      <c r="A57" s="81" t="s">
        <v>97</v>
      </c>
      <c r="B57" s="16" t="s">
        <v>98</v>
      </c>
      <c r="C57" s="17"/>
      <c r="D57" s="84"/>
      <c r="E57" s="96"/>
      <c r="F57" s="96">
        <v>31</v>
      </c>
    </row>
    <row r="58" spans="1:6" ht="12" customHeight="1" thickBot="1">
      <c r="A58" s="81" t="s">
        <v>99</v>
      </c>
      <c r="B58" s="16" t="s">
        <v>100</v>
      </c>
      <c r="C58" s="17"/>
      <c r="D58" s="84"/>
      <c r="E58" s="96"/>
      <c r="F58" s="96">
        <v>6</v>
      </c>
    </row>
    <row r="59" spans="1:6" ht="12" customHeight="1" thickBot="1">
      <c r="A59" s="81" t="s">
        <v>101</v>
      </c>
      <c r="B59" s="16" t="s">
        <v>102</v>
      </c>
      <c r="C59" s="17"/>
      <c r="D59" s="84"/>
      <c r="E59" s="96"/>
      <c r="F59" s="96">
        <v>3</v>
      </c>
    </row>
    <row r="60" spans="1:6" ht="12" customHeight="1" thickBot="1">
      <c r="A60" s="81"/>
      <c r="B60" s="16" t="s">
        <v>23</v>
      </c>
      <c r="C60" s="13">
        <f>SUM(C54:C59)</f>
        <v>1</v>
      </c>
      <c r="D60" s="13">
        <f>SUM(D54:D59)</f>
        <v>3</v>
      </c>
      <c r="E60" s="13">
        <f>SUM(E54:E59)</f>
        <v>1</v>
      </c>
      <c r="F60" s="101">
        <f>F54+F55+F56+F57+F58+F59</f>
        <v>85.5</v>
      </c>
    </row>
    <row r="61" spans="1:6" s="6" customFormat="1" ht="12" customHeight="1" thickBot="1">
      <c r="A61" s="83"/>
      <c r="B61" s="116" t="s">
        <v>103</v>
      </c>
      <c r="C61" s="116"/>
      <c r="D61" s="13"/>
      <c r="E61" s="26"/>
      <c r="F61" s="101"/>
    </row>
    <row r="62" spans="1:10" ht="12" customHeight="1" thickBot="1">
      <c r="A62" s="81" t="s">
        <v>104</v>
      </c>
      <c r="B62" s="16" t="s">
        <v>105</v>
      </c>
      <c r="C62" s="113">
        <v>7</v>
      </c>
      <c r="D62" s="16">
        <v>42.6</v>
      </c>
      <c r="E62" s="113">
        <v>7</v>
      </c>
      <c r="F62" s="113">
        <v>86.6</v>
      </c>
      <c r="H62" s="98"/>
      <c r="I62" s="98"/>
      <c r="J62" s="98"/>
    </row>
    <row r="63" spans="1:10" ht="12" customHeight="1" thickBot="1">
      <c r="A63" s="81" t="s">
        <v>106</v>
      </c>
      <c r="B63" s="16" t="s">
        <v>107</v>
      </c>
      <c r="C63" s="113">
        <v>13</v>
      </c>
      <c r="D63" s="16">
        <v>75.6</v>
      </c>
      <c r="E63" s="113">
        <v>13</v>
      </c>
      <c r="F63" s="113">
        <v>86</v>
      </c>
      <c r="H63" s="98"/>
      <c r="I63" s="98"/>
      <c r="J63" s="98"/>
    </row>
    <row r="64" spans="1:10" ht="12" customHeight="1" thickBot="1">
      <c r="A64" s="81" t="s">
        <v>108</v>
      </c>
      <c r="B64" s="16" t="s">
        <v>109</v>
      </c>
      <c r="C64" s="16">
        <v>5</v>
      </c>
      <c r="D64" s="16">
        <v>27.8</v>
      </c>
      <c r="E64" s="16">
        <v>5</v>
      </c>
      <c r="F64" s="113">
        <v>23.8</v>
      </c>
      <c r="H64" s="98"/>
      <c r="I64" s="98"/>
      <c r="J64" s="98"/>
    </row>
    <row r="65" spans="1:6" ht="12" customHeight="1" thickBot="1">
      <c r="A65" s="81" t="s">
        <v>110</v>
      </c>
      <c r="B65" s="16" t="s">
        <v>111</v>
      </c>
      <c r="C65" s="16">
        <v>11</v>
      </c>
      <c r="D65" s="16">
        <v>70.6</v>
      </c>
      <c r="E65" s="16">
        <v>9</v>
      </c>
      <c r="F65" s="113">
        <v>127</v>
      </c>
    </row>
    <row r="66" spans="1:6" ht="12" customHeight="1" thickBot="1">
      <c r="A66" s="81" t="s">
        <v>112</v>
      </c>
      <c r="B66" s="16" t="s">
        <v>113</v>
      </c>
      <c r="C66" s="17">
        <v>1</v>
      </c>
      <c r="D66" s="84">
        <v>4</v>
      </c>
      <c r="E66" s="96">
        <v>1</v>
      </c>
      <c r="F66" s="113">
        <v>4</v>
      </c>
    </row>
    <row r="67" spans="1:6" ht="12" customHeight="1" thickBot="1">
      <c r="A67" s="81" t="s">
        <v>114</v>
      </c>
      <c r="B67" s="16" t="s">
        <v>115</v>
      </c>
      <c r="C67" s="16">
        <v>3</v>
      </c>
      <c r="D67" s="16">
        <v>19.5</v>
      </c>
      <c r="E67" s="16">
        <v>3</v>
      </c>
      <c r="F67" s="113">
        <v>14.5</v>
      </c>
    </row>
    <row r="68" spans="1:6" ht="12" customHeight="1" thickBot="1">
      <c r="A68" s="81" t="s">
        <v>116</v>
      </c>
      <c r="B68" s="16" t="s">
        <v>117</v>
      </c>
      <c r="C68" s="17">
        <v>3</v>
      </c>
      <c r="D68" s="84">
        <v>15</v>
      </c>
      <c r="E68" s="96">
        <v>3</v>
      </c>
      <c r="F68" s="113">
        <v>11</v>
      </c>
    </row>
    <row r="69" spans="1:6" ht="12" customHeight="1" thickBot="1">
      <c r="A69" s="81" t="s">
        <v>118</v>
      </c>
      <c r="B69" s="16" t="s">
        <v>119</v>
      </c>
      <c r="C69" s="16">
        <v>4</v>
      </c>
      <c r="D69" s="16">
        <v>26.6</v>
      </c>
      <c r="E69" s="16">
        <v>4</v>
      </c>
      <c r="F69" s="113">
        <v>15.8</v>
      </c>
    </row>
    <row r="70" spans="1:6" ht="12" customHeight="1" thickBot="1">
      <c r="A70" s="81" t="s">
        <v>120</v>
      </c>
      <c r="B70" s="16" t="s">
        <v>121</v>
      </c>
      <c r="C70" s="16">
        <v>8</v>
      </c>
      <c r="D70" s="16">
        <v>40.1</v>
      </c>
      <c r="E70" s="16">
        <v>8</v>
      </c>
      <c r="F70" s="113">
        <v>32.1</v>
      </c>
    </row>
    <row r="71" spans="1:6" ht="12" customHeight="1" thickBot="1">
      <c r="A71" s="81">
        <v>54</v>
      </c>
      <c r="B71" s="16" t="s">
        <v>122</v>
      </c>
      <c r="C71" s="17"/>
      <c r="D71" s="84"/>
      <c r="E71" s="96"/>
      <c r="F71" s="113"/>
    </row>
    <row r="72" spans="1:6" s="6" customFormat="1" ht="12" customHeight="1" thickBot="1">
      <c r="A72" s="83">
        <v>55</v>
      </c>
      <c r="B72" s="16" t="s">
        <v>123</v>
      </c>
      <c r="C72" s="16">
        <v>3</v>
      </c>
      <c r="D72" s="16">
        <v>13.5</v>
      </c>
      <c r="E72" s="16">
        <v>3</v>
      </c>
      <c r="F72" s="113">
        <v>13.5</v>
      </c>
    </row>
    <row r="73" spans="1:6" ht="12" customHeight="1" thickBot="1">
      <c r="A73" s="81"/>
      <c r="B73" s="16" t="s">
        <v>23</v>
      </c>
      <c r="C73" s="20">
        <f>SUM(C62:C72)</f>
        <v>58</v>
      </c>
      <c r="D73" s="20">
        <f>SUM(D62:D72)</f>
        <v>335.3</v>
      </c>
      <c r="E73" s="20">
        <f>SUM(E62:E72)</f>
        <v>56</v>
      </c>
      <c r="F73" s="104">
        <f>SUM(F62:F72)</f>
        <v>414.3</v>
      </c>
    </row>
    <row r="74" spans="1:6" s="6" customFormat="1" ht="12" customHeight="1" thickBot="1">
      <c r="A74" s="83"/>
      <c r="B74" s="116" t="s">
        <v>124</v>
      </c>
      <c r="C74" s="116"/>
      <c r="D74" s="13"/>
      <c r="E74" s="26"/>
      <c r="F74" s="101"/>
    </row>
    <row r="75" spans="1:6" ht="12" customHeight="1" thickBot="1">
      <c r="A75" s="81" t="s">
        <v>125</v>
      </c>
      <c r="B75" s="16" t="s">
        <v>126</v>
      </c>
      <c r="C75" s="16">
        <v>4</v>
      </c>
      <c r="D75" s="16">
        <v>26</v>
      </c>
      <c r="E75" s="16">
        <v>4</v>
      </c>
      <c r="F75" s="99">
        <v>41.8</v>
      </c>
    </row>
    <row r="76" spans="1:6" ht="12" customHeight="1" thickBot="1">
      <c r="A76" s="81" t="s">
        <v>127</v>
      </c>
      <c r="B76" s="16" t="s">
        <v>128</v>
      </c>
      <c r="C76" s="16">
        <v>11</v>
      </c>
      <c r="D76" s="16">
        <v>62.9</v>
      </c>
      <c r="E76" s="16">
        <v>10</v>
      </c>
      <c r="F76" s="99">
        <v>101</v>
      </c>
    </row>
    <row r="77" spans="1:6" ht="12" customHeight="1" thickBot="1">
      <c r="A77" s="81" t="s">
        <v>129</v>
      </c>
      <c r="B77" s="16" t="s">
        <v>130</v>
      </c>
      <c r="C77" s="16">
        <v>7</v>
      </c>
      <c r="D77" s="16">
        <v>56.3</v>
      </c>
      <c r="E77" s="16">
        <v>7</v>
      </c>
      <c r="F77" s="102">
        <v>45.3</v>
      </c>
    </row>
    <row r="78" spans="1:6" ht="12" customHeight="1" thickBot="1">
      <c r="A78" s="81" t="s">
        <v>131</v>
      </c>
      <c r="B78" s="16" t="s">
        <v>102</v>
      </c>
      <c r="C78" s="17">
        <v>1</v>
      </c>
      <c r="D78" s="84">
        <v>5</v>
      </c>
      <c r="E78" s="96">
        <v>1</v>
      </c>
      <c r="F78" s="102"/>
    </row>
    <row r="79" spans="1:6" ht="12" customHeight="1" thickBot="1">
      <c r="A79" s="81" t="s">
        <v>132</v>
      </c>
      <c r="B79" s="16" t="s">
        <v>133</v>
      </c>
      <c r="C79" s="16">
        <v>1</v>
      </c>
      <c r="D79" s="16">
        <v>14</v>
      </c>
      <c r="E79" s="16">
        <v>1</v>
      </c>
      <c r="F79" s="102"/>
    </row>
    <row r="80" spans="1:6" ht="12" customHeight="1" thickBot="1">
      <c r="A80" s="81" t="s">
        <v>134</v>
      </c>
      <c r="B80" s="16" t="s">
        <v>135</v>
      </c>
      <c r="C80" s="17"/>
      <c r="D80" s="84"/>
      <c r="E80" s="96"/>
      <c r="F80" s="102"/>
    </row>
    <row r="81" spans="1:6" ht="12" customHeight="1" thickBot="1">
      <c r="A81" s="81" t="s">
        <v>136</v>
      </c>
      <c r="B81" s="16" t="s">
        <v>137</v>
      </c>
      <c r="C81" s="17"/>
      <c r="D81" s="84"/>
      <c r="E81" s="96"/>
      <c r="F81" s="102"/>
    </row>
    <row r="82" spans="1:6" ht="12" customHeight="1" thickBot="1">
      <c r="A82" s="81" t="s">
        <v>138</v>
      </c>
      <c r="B82" s="16" t="s">
        <v>139</v>
      </c>
      <c r="C82" s="16">
        <v>1</v>
      </c>
      <c r="D82" s="16">
        <v>6</v>
      </c>
      <c r="E82" s="16">
        <v>1</v>
      </c>
      <c r="F82" s="99">
        <v>21</v>
      </c>
    </row>
    <row r="83" spans="1:6" ht="12" customHeight="1" thickBot="1">
      <c r="A83" s="81" t="s">
        <v>140</v>
      </c>
      <c r="B83" s="16" t="s">
        <v>141</v>
      </c>
      <c r="C83" s="16">
        <v>1</v>
      </c>
      <c r="D83" s="16">
        <v>7</v>
      </c>
      <c r="E83" s="16">
        <v>1</v>
      </c>
      <c r="F83" s="99">
        <v>13</v>
      </c>
    </row>
    <row r="84" spans="1:6" ht="12" customHeight="1" thickBot="1">
      <c r="A84" s="81"/>
      <c r="B84" s="16" t="s">
        <v>23</v>
      </c>
      <c r="C84" s="20">
        <f>SUM(C75:C83)</f>
        <v>26</v>
      </c>
      <c r="D84" s="20">
        <f>SUM(D75:D83)</f>
        <v>177.2</v>
      </c>
      <c r="E84" s="20">
        <f>SUM(E75:E83)</f>
        <v>25</v>
      </c>
      <c r="F84" s="104">
        <f>SUM(F75:F83)</f>
        <v>222.10000000000002</v>
      </c>
    </row>
    <row r="85" spans="1:6" s="6" customFormat="1" ht="12" customHeight="1" thickBot="1">
      <c r="A85" s="83"/>
      <c r="B85" s="116" t="s">
        <v>142</v>
      </c>
      <c r="C85" s="116"/>
      <c r="D85" s="13"/>
      <c r="E85" s="26"/>
      <c r="F85" s="101"/>
    </row>
    <row r="86" spans="1:6" ht="12" customHeight="1" thickBot="1">
      <c r="A86" s="81" t="s">
        <v>143</v>
      </c>
      <c r="B86" s="16" t="s">
        <v>144</v>
      </c>
      <c r="C86" s="16">
        <v>15</v>
      </c>
      <c r="D86" s="16">
        <v>73</v>
      </c>
      <c r="E86" s="16">
        <v>2</v>
      </c>
      <c r="F86" s="99">
        <v>101.2</v>
      </c>
    </row>
    <row r="87" spans="1:6" ht="12" customHeight="1" thickBot="1">
      <c r="A87" s="81" t="s">
        <v>145</v>
      </c>
      <c r="B87" s="16" t="s">
        <v>146</v>
      </c>
      <c r="C87" s="17">
        <v>1</v>
      </c>
      <c r="D87" s="84">
        <v>3</v>
      </c>
      <c r="E87" s="96">
        <v>1</v>
      </c>
      <c r="F87" s="102">
        <v>3</v>
      </c>
    </row>
    <row r="88" spans="1:6" ht="12" customHeight="1" thickBot="1">
      <c r="A88" s="81" t="s">
        <v>147</v>
      </c>
      <c r="B88" s="16" t="s">
        <v>148</v>
      </c>
      <c r="C88" s="16">
        <v>11</v>
      </c>
      <c r="D88" s="16">
        <v>77</v>
      </c>
      <c r="E88" s="16">
        <v>3</v>
      </c>
      <c r="F88" s="102">
        <v>15</v>
      </c>
    </row>
    <row r="89" spans="1:6" ht="12" customHeight="1" thickBot="1">
      <c r="A89" s="81" t="s">
        <v>149</v>
      </c>
      <c r="B89" s="16" t="s">
        <v>150</v>
      </c>
      <c r="C89" s="16">
        <v>3</v>
      </c>
      <c r="D89" s="16">
        <v>33</v>
      </c>
      <c r="E89" s="16">
        <v>2</v>
      </c>
      <c r="F89" s="102">
        <v>64</v>
      </c>
    </row>
    <row r="90" spans="1:7" ht="12" customHeight="1" thickBot="1">
      <c r="A90" s="81" t="s">
        <v>151</v>
      </c>
      <c r="B90" s="16" t="s">
        <v>152</v>
      </c>
      <c r="C90" s="16">
        <v>4</v>
      </c>
      <c r="D90" s="16">
        <v>16.6</v>
      </c>
      <c r="E90" s="16">
        <v>2</v>
      </c>
      <c r="F90" s="102">
        <v>46.6</v>
      </c>
      <c r="G90" s="39"/>
    </row>
    <row r="91" spans="1:6" ht="12" customHeight="1" thickBot="1">
      <c r="A91" s="81" t="s">
        <v>153</v>
      </c>
      <c r="B91" s="16" t="s">
        <v>154</v>
      </c>
      <c r="C91" s="16">
        <v>4</v>
      </c>
      <c r="D91" s="16">
        <v>12</v>
      </c>
      <c r="E91" s="96">
        <v>1</v>
      </c>
      <c r="F91" s="99">
        <v>3</v>
      </c>
    </row>
    <row r="92" spans="1:6" ht="12" customHeight="1" thickBot="1">
      <c r="A92" s="81" t="s">
        <v>155</v>
      </c>
      <c r="B92" s="16" t="s">
        <v>156</v>
      </c>
      <c r="C92" s="16">
        <v>2</v>
      </c>
      <c r="D92" s="16">
        <v>16</v>
      </c>
      <c r="E92" s="16">
        <v>2</v>
      </c>
      <c r="F92" s="102"/>
    </row>
    <row r="93" spans="1:6" ht="12" customHeight="1" thickBot="1">
      <c r="A93" s="81" t="s">
        <v>157</v>
      </c>
      <c r="B93" s="16" t="s">
        <v>158</v>
      </c>
      <c r="C93" s="17">
        <v>2</v>
      </c>
      <c r="D93" s="84">
        <v>18</v>
      </c>
      <c r="E93" s="96"/>
      <c r="F93" s="102"/>
    </row>
    <row r="94" spans="1:6" ht="12" customHeight="1" thickBot="1">
      <c r="A94" s="81" t="s">
        <v>159</v>
      </c>
      <c r="B94" s="16" t="s">
        <v>160</v>
      </c>
      <c r="C94" s="17"/>
      <c r="D94" s="84"/>
      <c r="E94" s="96"/>
      <c r="F94" s="102"/>
    </row>
    <row r="95" spans="1:6" ht="12" customHeight="1" thickBot="1">
      <c r="A95" s="81" t="s">
        <v>161</v>
      </c>
      <c r="B95" s="16" t="s">
        <v>162</v>
      </c>
      <c r="C95" s="16">
        <v>1</v>
      </c>
      <c r="D95" s="16">
        <v>3</v>
      </c>
      <c r="E95" s="96">
        <v>1</v>
      </c>
      <c r="F95" s="102">
        <v>17</v>
      </c>
    </row>
    <row r="96" spans="1:6" ht="12" customHeight="1" thickBot="1">
      <c r="A96" s="81" t="s">
        <v>163</v>
      </c>
      <c r="B96" s="16" t="s">
        <v>164</v>
      </c>
      <c r="C96" s="17"/>
      <c r="D96" s="84"/>
      <c r="E96" s="96"/>
      <c r="F96" s="102">
        <v>6</v>
      </c>
    </row>
    <row r="97" spans="1:6" ht="12" customHeight="1" thickBot="1">
      <c r="A97" s="81"/>
      <c r="B97" s="16" t="s">
        <v>23</v>
      </c>
      <c r="C97" s="20">
        <f>SUM(C86:C96)</f>
        <v>43</v>
      </c>
      <c r="D97" s="20">
        <f>SUM(D86:D96)</f>
        <v>251.6</v>
      </c>
      <c r="E97" s="20">
        <f>E86+E87+E88+E89+E90+E91+E92+E93+E94+E95+E96</f>
        <v>14</v>
      </c>
      <c r="F97" s="104">
        <f>F86+F87+F88+F89+F90+F91+F92+F93+F94+F95+F96</f>
        <v>255.79999999999998</v>
      </c>
    </row>
    <row r="98" spans="1:6" s="6" customFormat="1" ht="12" customHeight="1" thickBot="1">
      <c r="A98" s="83"/>
      <c r="B98" s="116" t="s">
        <v>165</v>
      </c>
      <c r="C98" s="116"/>
      <c r="D98" s="14"/>
      <c r="E98" s="14"/>
      <c r="F98" s="101"/>
    </row>
    <row r="99" spans="1:6" ht="12" customHeight="1" thickBot="1">
      <c r="A99" s="81" t="s">
        <v>166</v>
      </c>
      <c r="B99" s="16" t="s">
        <v>167</v>
      </c>
      <c r="C99" s="25"/>
      <c r="D99" s="25"/>
      <c r="E99" s="114"/>
      <c r="F99" s="105"/>
    </row>
    <row r="100" spans="1:6" ht="12" customHeight="1" thickBot="1">
      <c r="A100" s="81" t="s">
        <v>168</v>
      </c>
      <c r="B100" s="16" t="s">
        <v>169</v>
      </c>
      <c r="C100" s="17">
        <v>2</v>
      </c>
      <c r="D100" s="17">
        <v>9</v>
      </c>
      <c r="E100" s="85">
        <v>1</v>
      </c>
      <c r="F100" s="102"/>
    </row>
    <row r="101" spans="1:6" ht="12" customHeight="1" thickBot="1">
      <c r="A101" s="81" t="s">
        <v>170</v>
      </c>
      <c r="B101" s="16" t="s">
        <v>171</v>
      </c>
      <c r="C101" s="16">
        <v>1</v>
      </c>
      <c r="D101" s="16">
        <v>1</v>
      </c>
      <c r="E101" s="16">
        <v>1</v>
      </c>
      <c r="F101" s="99">
        <v>1</v>
      </c>
    </row>
    <row r="102" spans="1:6" ht="12" customHeight="1" thickBot="1">
      <c r="A102" s="81" t="s">
        <v>172</v>
      </c>
      <c r="B102" s="16" t="s">
        <v>173</v>
      </c>
      <c r="C102" s="16">
        <v>8</v>
      </c>
      <c r="D102" s="16">
        <v>50.5</v>
      </c>
      <c r="E102" s="16">
        <v>5</v>
      </c>
      <c r="F102" s="102">
        <v>7.5</v>
      </c>
    </row>
    <row r="103" spans="1:6" ht="12" customHeight="1" thickBot="1">
      <c r="A103" s="81" t="s">
        <v>174</v>
      </c>
      <c r="B103" s="16" t="s">
        <v>175</v>
      </c>
      <c r="C103" s="16">
        <v>4</v>
      </c>
      <c r="D103" s="16">
        <v>31.1</v>
      </c>
      <c r="E103" s="16">
        <v>3</v>
      </c>
      <c r="F103" s="102">
        <v>5.6</v>
      </c>
    </row>
    <row r="104" spans="1:6" ht="12" customHeight="1" thickBot="1">
      <c r="A104" s="81" t="s">
        <v>176</v>
      </c>
      <c r="B104" s="16" t="s">
        <v>177</v>
      </c>
      <c r="C104" s="16">
        <v>8</v>
      </c>
      <c r="D104" s="16">
        <v>50.5</v>
      </c>
      <c r="E104" s="85">
        <v>3</v>
      </c>
      <c r="F104" s="102">
        <v>1</v>
      </c>
    </row>
    <row r="105" spans="1:6" ht="12" customHeight="1" thickBot="1">
      <c r="A105" s="81" t="s">
        <v>178</v>
      </c>
      <c r="B105" s="16" t="s">
        <v>179</v>
      </c>
      <c r="C105" s="17"/>
      <c r="D105" s="17"/>
      <c r="E105" s="85"/>
      <c r="F105" s="102"/>
    </row>
    <row r="106" spans="1:6" ht="12" customHeight="1" thickBot="1">
      <c r="A106" s="81" t="s">
        <v>180</v>
      </c>
      <c r="B106" s="16" t="s">
        <v>181</v>
      </c>
      <c r="C106" s="16">
        <v>1</v>
      </c>
      <c r="D106" s="16">
        <v>7</v>
      </c>
      <c r="E106" s="85">
        <v>1</v>
      </c>
      <c r="F106" s="102"/>
    </row>
    <row r="107" spans="1:6" ht="12" customHeight="1" thickBot="1">
      <c r="A107" s="81" t="s">
        <v>182</v>
      </c>
      <c r="B107" s="16" t="s">
        <v>183</v>
      </c>
      <c r="C107" s="17"/>
      <c r="D107" s="17"/>
      <c r="E107" s="85"/>
      <c r="F107" s="102">
        <v>3.5</v>
      </c>
    </row>
    <row r="108" spans="1:6" ht="12" customHeight="1">
      <c r="A108" s="86" t="s">
        <v>184</v>
      </c>
      <c r="B108" s="16" t="s">
        <v>185</v>
      </c>
      <c r="C108" s="16">
        <v>1</v>
      </c>
      <c r="D108" s="16">
        <v>56</v>
      </c>
      <c r="E108" s="85"/>
      <c r="F108" s="102"/>
    </row>
    <row r="109" spans="1:6" ht="12" customHeight="1">
      <c r="A109" s="87" t="s">
        <v>186</v>
      </c>
      <c r="B109" s="88" t="s">
        <v>187</v>
      </c>
      <c r="C109" s="17"/>
      <c r="D109" s="17"/>
      <c r="E109" s="17"/>
      <c r="F109" s="102"/>
    </row>
    <row r="110" spans="1:6" ht="12" customHeight="1">
      <c r="A110" s="87">
        <v>85</v>
      </c>
      <c r="B110" s="28" t="s">
        <v>188</v>
      </c>
      <c r="C110" s="115"/>
      <c r="D110" s="115"/>
      <c r="E110" s="17"/>
      <c r="F110" s="103"/>
    </row>
    <row r="111" spans="1:6" ht="12" customHeight="1">
      <c r="A111" s="87"/>
      <c r="B111" s="16" t="s">
        <v>23</v>
      </c>
      <c r="C111" s="20">
        <f>SUM(C99:C110)</f>
        <v>25</v>
      </c>
      <c r="D111" s="20">
        <f>SUM(D99:D110)</f>
        <v>205.1</v>
      </c>
      <c r="E111" s="20">
        <f>SUM(E99:E109)</f>
        <v>14</v>
      </c>
      <c r="F111" s="104">
        <f>SUM(F99:F109)</f>
        <v>18.6</v>
      </c>
    </row>
    <row r="112" spans="1:6" s="6" customFormat="1" ht="13.5" customHeight="1">
      <c r="A112" s="89"/>
      <c r="B112" s="13" t="s">
        <v>189</v>
      </c>
      <c r="C112" s="20">
        <f>C12+C20+C34+C45+C52+C60+C73+C84+C97+C111</f>
        <v>227</v>
      </c>
      <c r="D112" s="20">
        <f>D12+D20+D34+D45+D52+D60+D73+D84+D97+D111</f>
        <v>1397.6499999999999</v>
      </c>
      <c r="E112" s="20">
        <f>E12+E20+E34+E45+E52+E60+E73+E84+E97+E111</f>
        <v>175</v>
      </c>
      <c r="F112" s="104">
        <f>F12+F20+F34+F45+F52+F60+F73+F84+F97+F111</f>
        <v>1486.2</v>
      </c>
    </row>
    <row r="113" spans="1:6" ht="19.5" customHeight="1">
      <c r="A113" s="90"/>
      <c r="B113" s="34"/>
      <c r="C113" s="36"/>
      <c r="D113" s="36"/>
      <c r="E113" s="36"/>
      <c r="F113" s="91"/>
    </row>
    <row r="114" spans="1:6" ht="11.25" customHeight="1">
      <c r="A114" s="90"/>
      <c r="B114" s="34"/>
      <c r="C114" s="36"/>
      <c r="D114" s="36"/>
      <c r="E114" s="36"/>
      <c r="F114" s="92"/>
    </row>
    <row r="115" spans="5:6" ht="12.75">
      <c r="E115" s="39"/>
      <c r="F115" s="92"/>
    </row>
    <row r="116" spans="1:6" ht="12.75">
      <c r="A116" s="6" t="s">
        <v>190</v>
      </c>
      <c r="D116" s="39"/>
      <c r="F116" s="92"/>
    </row>
    <row r="117" ht="12.75">
      <c r="A117" s="6" t="s">
        <v>191</v>
      </c>
    </row>
    <row r="118" ht="12.75">
      <c r="A118" s="6"/>
    </row>
    <row r="119" ht="12.75">
      <c r="A119" s="6"/>
    </row>
    <row r="123" ht="12.75">
      <c r="D123" s="39"/>
    </row>
    <row r="129" ht="12.75">
      <c r="A129" s="3" t="s">
        <v>192</v>
      </c>
    </row>
  </sheetData>
  <sheetProtection/>
  <mergeCells count="10">
    <mergeCell ref="B61:C61"/>
    <mergeCell ref="B74:C74"/>
    <mergeCell ref="B85:C85"/>
    <mergeCell ref="B98:C98"/>
    <mergeCell ref="B4:C4"/>
    <mergeCell ref="B13:C13"/>
    <mergeCell ref="B21:C21"/>
    <mergeCell ref="B35:C35"/>
    <mergeCell ref="B46:C46"/>
    <mergeCell ref="B53:C53"/>
  </mergeCells>
  <printOptions horizontalCentered="1" verticalCentered="1"/>
  <pageMargins left="0.5905511811023623" right="0.5905511811023623" top="0.2" bottom="0.1968503937007874" header="0.24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2013-05-27T13:31:48Z</dcterms:modified>
  <cp:category/>
  <cp:version/>
  <cp:contentType/>
  <cp:contentStatus/>
</cp:coreProperties>
</file>