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20" yWindow="315" windowWidth="14505" windowHeight="13035" activeTab="3"/>
  </bookViews>
  <sheets>
    <sheet name="Приложение1 " sheetId="1" r:id="rId1"/>
    <sheet name="Приложение2" sheetId="2" r:id="rId2"/>
    <sheet name="Приложение 3" sheetId="3" r:id="rId3"/>
    <sheet name="Приложение 4" sheetId="4" r:id="rId4"/>
  </sheets>
  <externalReferences>
    <externalReference r:id="rId7"/>
  </externalReferences>
  <definedNames>
    <definedName name="TABLE" localSheetId="2">'Приложение 3'!$A$7:$F$43</definedName>
    <definedName name="TABLE" localSheetId="3">'Приложение 4'!$A$6:$F$43</definedName>
    <definedName name="_xlnm.Print_Titles" localSheetId="2">'Приложение 3'!$7:$7</definedName>
    <definedName name="_xlnm.Print_Titles" localSheetId="3">'Приложение 4'!$6:$7</definedName>
    <definedName name="_xlnm.Print_Area" localSheetId="2">'Приложение 3'!$A$1:$F$47</definedName>
    <definedName name="_xlnm.Print_Area" localSheetId="3">'Приложение 4'!$A$1:$I$44</definedName>
    <definedName name="_xlnm.Print_Area" localSheetId="0">'Приложение1 '!$A$1:$F$22</definedName>
  </definedNames>
  <calcPr fullCalcOnLoad="1"/>
</workbook>
</file>

<file path=xl/sharedStrings.xml><?xml version="1.0" encoding="utf-8"?>
<sst xmlns="http://schemas.openxmlformats.org/spreadsheetml/2006/main" count="275" uniqueCount="171">
  <si>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</si>
  <si>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</si>
  <si>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</si>
  <si>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</si>
  <si>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</si>
  <si>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</si>
  <si>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</si>
  <si>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</si>
  <si>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</si>
  <si>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</si>
  <si>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</si>
  <si>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</si>
  <si>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</si>
  <si>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</si>
  <si>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</si>
  <si>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</si>
  <si>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</si>
  <si>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</si>
  <si>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</si>
  <si>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</si>
  <si>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</si>
  <si>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</si>
  <si>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</si>
  <si>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</si>
  <si>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</si>
  <si>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</si>
  <si>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</si>
  <si>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</si>
  <si>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</si>
  <si>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</si>
  <si>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</si>
  <si>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</si>
  <si>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</si>
  <si>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</si>
  <si>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</si>
  <si>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</si>
  <si>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</si>
  <si>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</si>
  <si>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</si>
  <si>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</si>
  <si>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</si>
  <si>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</si>
  <si>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</si>
  <si>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</si>
  <si>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</si>
  <si>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</si>
  <si>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</si>
  <si>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</si>
  <si>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</si>
  <si>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</si>
  <si>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</si>
  <si>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</si>
  <si>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</si>
  <si>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</si>
  <si>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</si>
  <si>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</si>
  <si>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</si>
  <si>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</si>
  <si>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</si>
  <si>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</si>
  <si>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</si>
  <si>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</si>
  <si>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</si>
  <si>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</si>
  <si>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</si>
  <si>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</si>
  <si>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</si>
  <si>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</si>
  <si>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</si>
  <si>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</si>
  <si>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</si>
  <si>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</si>
  <si>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</si>
  <si>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</si>
  <si>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</si>
  <si>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</si>
  <si>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</si>
  <si>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</si>
  <si>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</si>
  <si>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</si>
  <si>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</si>
  <si>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</si>
  <si>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</si>
  <si>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от 18.03.2013 г.                на 2013-2015гг</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</si>
  <si>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</si>
  <si>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</si>
  <si>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</si>
  <si>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</si>
  <si>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</si>
  <si>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</si>
  <si>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</si>
  <si>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</si>
  <si>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</si>
  <si>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</si>
  <si>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</si>
  <si>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</si>
  <si>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</si>
  <si>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</si>
  <si>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</si>
  <si>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</si>
  <si>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</si>
  <si>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</si>
  <si>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</si>
  <si>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</si>
  <si>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</si>
  <si>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</si>
  <si>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</si>
  <si>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</si>
  <si>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</si>
  <si>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</si>
  <si>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</si>
  <si>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</si>
  <si>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</si>
  <si>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</si>
  <si>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</si>
  <si>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</si>
  <si>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</si>
  <si>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</si>
  <si>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</si>
  <si>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</si>
  <si>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</si>
  <si>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</si>
  <si>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</si>
  <si>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</si>
  <si>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</si>
  <si>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</si>
  <si>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</si>
  <si>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</si>
  <si>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</si>
  <si>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</si>
  <si>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</si>
  <si>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</si>
  <si>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</si>
  <si>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</si>
  <si>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</si>
  <si>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</si>
  <si>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</si>
  <si>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</si>
  <si>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</si>
  <si>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</si>
  <si>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нет данных</t>
  </si>
  <si>
    <t>Приложение</t>
  </si>
  <si>
    <t>к стандартам раскрытия информации субъектами оптового и розничных рынков электрической энергии</t>
  </si>
  <si>
    <t>о размере цен (тарифов), долгосрочных параметров регулирования</t>
  </si>
  <si>
    <t>2015-2019</t>
  </si>
  <si>
    <t>год</t>
  </si>
  <si>
    <t>(расчетный период регулирования)</t>
  </si>
  <si>
    <t xml:space="preserve">                   Филиал ОАО «МРСК Северного Кавказа»-«Дагэнерго»</t>
  </si>
  <si>
    <t>(полное и сокращенное наименование юридического лица)</t>
  </si>
  <si>
    <t xml:space="preserve">                                                                   ПРЕДЛОЖЕНИЕ</t>
  </si>
  <si>
    <t>тариф на услуги по передаче электрической энергии</t>
  </si>
  <si>
    <t>Приложение № 1</t>
  </si>
  <si>
    <t>к предложению о размере цен (тарифов), долгосрочных параметров регулирования</t>
  </si>
  <si>
    <t>Раздел 1. Информация об организации</t>
  </si>
  <si>
    <t xml:space="preserve"> Филиал ОАО «МРСК Северного Кавказа»-«Дагэнерго»</t>
  </si>
  <si>
    <t xml:space="preserve">Полное наименование                    </t>
  </si>
  <si>
    <t xml:space="preserve">Сокращенное наименование              </t>
  </si>
  <si>
    <t xml:space="preserve">   г.Махачкала РД </t>
  </si>
  <si>
    <t xml:space="preserve">Место нахождения                       </t>
  </si>
  <si>
    <t xml:space="preserve">    РД г.Махачкала ул. Дахадаева 73а,индекс 367100</t>
  </si>
  <si>
    <t xml:space="preserve">Фактический адрес                      </t>
  </si>
  <si>
    <t xml:space="preserve">ИНН                                </t>
  </si>
  <si>
    <t xml:space="preserve">КПП                                    </t>
  </si>
  <si>
    <t xml:space="preserve"> Амиров Амир Муртузалиевич</t>
  </si>
  <si>
    <t xml:space="preserve">Ф.И.О. руководителя                    </t>
  </si>
  <si>
    <t xml:space="preserve">   priem@dagenergo.ru</t>
  </si>
  <si>
    <t xml:space="preserve">Адрес электронной почты               </t>
  </si>
  <si>
    <t xml:space="preserve">   991-259</t>
  </si>
  <si>
    <t xml:space="preserve">Контактный телефон            </t>
  </si>
  <si>
    <t xml:space="preserve">      68-06-58</t>
  </si>
  <si>
    <t xml:space="preserve">Факс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</si>
</sst>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0.0"/>
  </numFmts>
  <fonts count="49">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1"/>
      <color indexed="8"/>
      <name val="Times New Roman"/>
      <family val="1"/>
    </font>
    <font>
      <sz val="11"/>
      <name val="Times New Roman"/>
      <family val="1"/>
    </font>
    <font>
      <vertAlign val="superscript"/>
      <sz val="11"/>
      <color indexed="8"/>
      <name val="Times New Roman"/>
      <family val="1"/>
    </font>
    <font>
      <sz val="9"/>
      <name val="Times New Roman"/>
      <family val="1"/>
    </font>
    <font>
      <b/>
      <sz val="13"/>
      <name val="Times New Roman"/>
      <family val="1"/>
    </font>
    <font>
      <b/>
      <u val="single"/>
      <sz val="12"/>
      <name val="Times New Roman"/>
      <family val="1"/>
    </font>
    <font>
      <b/>
      <u val="single"/>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77">
    <xf numFmtId="0" fontId="0" fillId="0" borderId="0" xfId="0" applyAlignment="1">
      <alignment/>
    </xf>
    <xf numFmtId="0" fontId="1" fillId="0" borderId="0" xfId="0" applyFont="1" applyAlignment="1">
      <alignment/>
    </xf>
    <xf numFmtId="0" fontId="5" fillId="0" borderId="0" xfId="0" applyFont="1" applyAlignment="1">
      <alignment/>
    </xf>
    <xf numFmtId="0" fontId="3" fillId="0" borderId="0" xfId="0" applyFont="1" applyAlignment="1">
      <alignment/>
    </xf>
    <xf numFmtId="0" fontId="9" fillId="0" borderId="10" xfId="52" applyFont="1" applyBorder="1" applyAlignment="1">
      <alignment horizontal="center" vertical="center" wrapText="1"/>
      <protection/>
    </xf>
    <xf numFmtId="0" fontId="10" fillId="0" borderId="0" xfId="0" applyFont="1" applyAlignment="1">
      <alignment horizontal="center" vertical="center" wrapText="1"/>
    </xf>
    <xf numFmtId="0" fontId="10" fillId="0" borderId="0" xfId="0" applyFont="1" applyAlignment="1">
      <alignment vertical="top"/>
    </xf>
    <xf numFmtId="0" fontId="3" fillId="0" borderId="0" xfId="0" applyFont="1" applyAlignment="1">
      <alignment horizontal="left" vertical="center" indent="15"/>
    </xf>
    <xf numFmtId="0" fontId="12" fillId="0" borderId="0" xfId="0" applyFont="1" applyAlignment="1">
      <alignment horizontal="left" vertical="center" indent="15"/>
    </xf>
    <xf numFmtId="0" fontId="13" fillId="0" borderId="0" xfId="0" applyFont="1" applyAlignment="1">
      <alignment horizontal="center" vertical="center"/>
    </xf>
    <xf numFmtId="0" fontId="7" fillId="0" borderId="0" xfId="0" applyFont="1" applyAlignment="1">
      <alignment vertical="center" wrapText="1"/>
    </xf>
    <xf numFmtId="0" fontId="7" fillId="0" borderId="11" xfId="0" applyFon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wrapText="1"/>
    </xf>
    <xf numFmtId="0" fontId="1" fillId="0" borderId="0" xfId="0" applyFont="1" applyAlignment="1">
      <alignment vertical="center" wrapText="1"/>
    </xf>
    <xf numFmtId="0" fontId="13" fillId="0" borderId="0" xfId="0" applyFont="1" applyAlignment="1">
      <alignment vertical="center"/>
    </xf>
    <xf numFmtId="0" fontId="0" fillId="0" borderId="0" xfId="0" applyAlignment="1">
      <alignment horizontal="center" wrapText="1"/>
    </xf>
    <xf numFmtId="0" fontId="14" fillId="0" borderId="0" xfId="0" applyFont="1" applyAlignment="1">
      <alignment vertical="center"/>
    </xf>
    <xf numFmtId="0" fontId="15" fillId="0" borderId="0" xfId="0" applyFont="1" applyAlignment="1">
      <alignment/>
    </xf>
    <xf numFmtId="0" fontId="3" fillId="0" borderId="0" xfId="0" applyFont="1" applyAlignment="1">
      <alignment vertical="center" wrapText="1"/>
    </xf>
    <xf numFmtId="4" fontId="1" fillId="0" borderId="0" xfId="0" applyNumberFormat="1" applyFont="1" applyAlignment="1">
      <alignment wrapText="1"/>
    </xf>
    <xf numFmtId="4" fontId="3" fillId="0" borderId="0" xfId="0" applyNumberFormat="1" applyFont="1" applyAlignment="1">
      <alignment wrapText="1"/>
    </xf>
    <xf numFmtId="4" fontId="1" fillId="0" borderId="12"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4" fontId="1" fillId="0" borderId="0" xfId="0" applyNumberFormat="1" applyFont="1" applyAlignment="1">
      <alignment horizontal="center" vertical="center" wrapText="1"/>
    </xf>
    <xf numFmtId="4" fontId="1" fillId="0" borderId="15" xfId="0" applyNumberFormat="1" applyFont="1" applyBorder="1" applyAlignment="1">
      <alignment horizontal="center" vertical="top" wrapText="1"/>
    </xf>
    <xf numFmtId="4" fontId="1" fillId="0" borderId="10" xfId="0" applyNumberFormat="1" applyFont="1" applyBorder="1" applyAlignment="1">
      <alignment horizontal="left" vertical="top" wrapText="1"/>
    </xf>
    <xf numFmtId="4" fontId="1" fillId="0" borderId="10" xfId="0" applyNumberFormat="1" applyFont="1" applyBorder="1" applyAlignment="1">
      <alignment horizontal="center" vertical="top" wrapText="1"/>
    </xf>
    <xf numFmtId="4" fontId="1" fillId="0" borderId="16" xfId="0" applyNumberFormat="1" applyFont="1" applyBorder="1" applyAlignment="1">
      <alignment horizontal="center" vertical="top" wrapText="1"/>
    </xf>
    <xf numFmtId="4" fontId="1" fillId="0" borderId="0" xfId="0" applyNumberFormat="1" applyFont="1" applyAlignment="1">
      <alignment vertical="top" wrapText="1"/>
    </xf>
    <xf numFmtId="4" fontId="1" fillId="0" borderId="15" xfId="0" applyNumberFormat="1" applyFont="1" applyBorder="1" applyAlignment="1">
      <alignment horizontal="center" wrapText="1"/>
    </xf>
    <xf numFmtId="4" fontId="1" fillId="0" borderId="10" xfId="0" applyNumberFormat="1" applyFont="1" applyBorder="1" applyAlignment="1">
      <alignment horizontal="left" wrapText="1"/>
    </xf>
    <xf numFmtId="4" fontId="1" fillId="0" borderId="10" xfId="0" applyNumberFormat="1" applyFont="1" applyBorder="1" applyAlignment="1">
      <alignment horizontal="center" wrapText="1"/>
    </xf>
    <xf numFmtId="4" fontId="1" fillId="0" borderId="10" xfId="0" applyNumberFormat="1" applyFont="1" applyFill="1" applyBorder="1" applyAlignment="1">
      <alignment horizontal="center" wrapText="1"/>
    </xf>
    <xf numFmtId="4" fontId="1" fillId="0" borderId="16" xfId="0" applyNumberFormat="1" applyFont="1" applyFill="1" applyBorder="1" applyAlignment="1">
      <alignment horizontal="center" wrapText="1"/>
    </xf>
    <xf numFmtId="4" fontId="1" fillId="0" borderId="10" xfId="0" applyNumberFormat="1"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top" wrapText="1"/>
    </xf>
    <xf numFmtId="4" fontId="1" fillId="0" borderId="16" xfId="0" applyNumberFormat="1" applyFont="1" applyFill="1" applyBorder="1" applyAlignment="1">
      <alignment horizontal="center" vertical="top" wrapText="1"/>
    </xf>
    <xf numFmtId="4" fontId="1" fillId="0" borderId="16" xfId="0" applyNumberFormat="1" applyFont="1" applyBorder="1" applyAlignment="1">
      <alignment horizontal="left" vertical="top" wrapText="1"/>
    </xf>
    <xf numFmtId="4" fontId="4" fillId="0" borderId="10" xfId="0" applyNumberFormat="1" applyFont="1" applyBorder="1" applyAlignment="1">
      <alignment horizontal="left" vertical="top" wrapText="1"/>
    </xf>
    <xf numFmtId="4" fontId="1" fillId="0" borderId="17" xfId="0" applyNumberFormat="1" applyFont="1" applyBorder="1" applyAlignment="1">
      <alignment horizontal="center" vertical="top" wrapText="1"/>
    </xf>
    <xf numFmtId="4" fontId="1" fillId="0" borderId="18" xfId="0" applyNumberFormat="1" applyFont="1" applyBorder="1" applyAlignment="1">
      <alignment horizontal="left" vertical="top" wrapText="1"/>
    </xf>
    <xf numFmtId="4" fontId="1" fillId="0" borderId="18" xfId="0" applyNumberFormat="1" applyFont="1" applyBorder="1" applyAlignment="1">
      <alignment horizontal="center" vertical="top" wrapText="1"/>
    </xf>
    <xf numFmtId="0" fontId="9" fillId="0" borderId="10" xfId="52" applyFont="1" applyBorder="1" applyAlignment="1">
      <alignment horizontal="center" vertical="top" wrapText="1"/>
      <protection/>
    </xf>
    <xf numFmtId="0" fontId="9" fillId="0" borderId="10" xfId="52" applyFont="1" applyBorder="1" applyAlignment="1">
      <alignment horizontal="left" vertical="top" wrapText="1"/>
      <protection/>
    </xf>
    <xf numFmtId="0" fontId="9" fillId="0" borderId="10" xfId="52" applyFont="1" applyBorder="1" applyAlignment="1">
      <alignment horizontal="center" vertical="top"/>
      <protection/>
    </xf>
    <xf numFmtId="0" fontId="9" fillId="0" borderId="16" xfId="52" applyFont="1" applyBorder="1" applyAlignment="1">
      <alignment horizontal="center" vertical="center" wrapText="1"/>
      <protection/>
    </xf>
    <xf numFmtId="0" fontId="9" fillId="0" borderId="15" xfId="52" applyFont="1" applyBorder="1" applyAlignment="1">
      <alignment horizontal="center" vertical="top" wrapText="1"/>
      <protection/>
    </xf>
    <xf numFmtId="0" fontId="9" fillId="0" borderId="16" xfId="52" applyFont="1" applyBorder="1" applyAlignment="1">
      <alignment horizontal="center" vertical="top"/>
      <protection/>
    </xf>
    <xf numFmtId="0" fontId="9" fillId="0" borderId="17" xfId="52" applyFont="1" applyBorder="1" applyAlignment="1">
      <alignment horizontal="center" vertical="top" wrapText="1"/>
      <protection/>
    </xf>
    <xf numFmtId="0" fontId="9" fillId="0" borderId="18" xfId="52" applyFont="1" applyBorder="1" applyAlignment="1">
      <alignment horizontal="left" vertical="top" wrapText="1"/>
      <protection/>
    </xf>
    <xf numFmtId="0" fontId="9" fillId="0" borderId="18" xfId="52" applyFont="1" applyBorder="1" applyAlignment="1">
      <alignment horizontal="center" vertical="top" wrapText="1"/>
      <protection/>
    </xf>
    <xf numFmtId="0" fontId="9" fillId="0" borderId="18" xfId="52" applyFont="1" applyBorder="1" applyAlignment="1">
      <alignment horizontal="center" vertical="top"/>
      <protection/>
    </xf>
    <xf numFmtId="0" fontId="9" fillId="0" borderId="19" xfId="52" applyFont="1" applyBorder="1" applyAlignment="1">
      <alignment horizontal="center" vertical="top"/>
      <protection/>
    </xf>
    <xf numFmtId="4" fontId="9" fillId="0" borderId="10" xfId="52" applyNumberFormat="1" applyFont="1" applyBorder="1" applyAlignment="1">
      <alignment horizontal="center" vertical="top"/>
      <protection/>
    </xf>
    <xf numFmtId="4" fontId="9" fillId="0" borderId="16" xfId="52" applyNumberFormat="1" applyFont="1" applyBorder="1" applyAlignment="1">
      <alignment horizontal="center" vertical="top"/>
      <protection/>
    </xf>
    <xf numFmtId="175" fontId="1" fillId="0" borderId="16" xfId="0" applyNumberFormat="1" applyFont="1" applyBorder="1" applyAlignment="1">
      <alignment horizontal="center" vertical="top" wrapText="1"/>
    </xf>
    <xf numFmtId="0" fontId="13" fillId="0" borderId="0" xfId="0" applyFont="1" applyAlignment="1">
      <alignment vertical="center"/>
    </xf>
    <xf numFmtId="0" fontId="0" fillId="0" borderId="0" xfId="0" applyAlignment="1">
      <alignment horizontal="center" wrapText="1"/>
    </xf>
    <xf numFmtId="0" fontId="13"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wrapText="1"/>
    </xf>
    <xf numFmtId="4" fontId="13" fillId="0" borderId="0" xfId="0" applyNumberFormat="1" applyFont="1" applyAlignment="1">
      <alignment horizontal="center" wrapText="1"/>
    </xf>
    <xf numFmtId="4" fontId="3" fillId="0" borderId="0" xfId="0" applyNumberFormat="1" applyFont="1" applyAlignment="1">
      <alignment horizontal="center" wrapText="1"/>
    </xf>
    <xf numFmtId="4" fontId="5" fillId="0" borderId="20" xfId="0" applyNumberFormat="1" applyFont="1" applyBorder="1" applyAlignment="1">
      <alignment horizontal="center" wrapText="1"/>
    </xf>
    <xf numFmtId="4" fontId="5" fillId="0" borderId="0" xfId="0" applyNumberFormat="1" applyFont="1" applyAlignment="1">
      <alignment horizontal="center" wrapText="1"/>
    </xf>
    <xf numFmtId="0" fontId="3" fillId="0" borderId="0" xfId="0" applyFont="1" applyAlignment="1">
      <alignment horizontal="left" wrapText="1" indent="3"/>
    </xf>
    <xf numFmtId="0" fontId="7" fillId="0" borderId="0" xfId="0" applyFont="1" applyAlignment="1">
      <alignment horizontal="center" wrapText="1"/>
    </xf>
    <xf numFmtId="0" fontId="9" fillId="0" borderId="12" xfId="52" applyFont="1" applyBorder="1" applyAlignment="1">
      <alignment horizontal="center" vertical="center" wrapText="1"/>
      <protection/>
    </xf>
    <xf numFmtId="0" fontId="9" fillId="0" borderId="15" xfId="52" applyFont="1" applyBorder="1" applyAlignment="1">
      <alignment horizontal="center" vertical="center" wrapText="1"/>
      <protection/>
    </xf>
    <xf numFmtId="0" fontId="9" fillId="0" borderId="13" xfId="52" applyFont="1" applyBorder="1" applyAlignment="1">
      <alignment horizontal="center" vertical="center" wrapText="1"/>
      <protection/>
    </xf>
    <xf numFmtId="0" fontId="9" fillId="0" borderId="10" xfId="52" applyFont="1" applyBorder="1" applyAlignment="1">
      <alignment horizontal="center" vertical="center" wrapText="1"/>
      <protection/>
    </xf>
    <xf numFmtId="0" fontId="9" fillId="0" borderId="14" xfId="52" applyFont="1" applyBorder="1" applyAlignment="1">
      <alignment horizontal="center" vertical="center" wrapText="1"/>
      <protection/>
    </xf>
    <xf numFmtId="4" fontId="1" fillId="0" borderId="16" xfId="0" applyNumberFormat="1" applyFont="1" applyFill="1" applyBorder="1" applyAlignment="1">
      <alignment horizontal="left" vertical="top" wrapText="1"/>
    </xf>
    <xf numFmtId="4" fontId="1" fillId="0" borderId="19" xfId="0" applyNumberFormat="1" applyFont="1" applyFill="1"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8;&#1072;&#1088;&#1080;&#1092;&#1085;&#1072;&#1103;%20&#1082;&#1086;&#1084;&#1087;&#1072;&#1085;&#1080;&#1103;%202015\&#1044;&#1072;&#1075;&#1101;&#1085;&#1077;&#1088;&#1075;&#1086;\&#1080;&#1085;&#1076;&#1077;&#1082;&#1089;%20&#1087;&#1086;%20&#1092;&#1080;&#1083;&#1080;&#1072;&#1083;&#1091;%202015&#1075;Excel%20&#1052;&#1054;&#104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0">
        <row r="19">
          <cell r="H19">
            <v>3438.07</v>
          </cell>
          <cell r="J19">
            <v>26812.976</v>
          </cell>
        </row>
        <row r="22">
          <cell r="H22">
            <v>64286.66</v>
          </cell>
          <cell r="J22">
            <v>123822.18112213716</v>
          </cell>
        </row>
        <row r="24">
          <cell r="H24">
            <v>40738.14</v>
          </cell>
          <cell r="J24">
            <v>83365.996</v>
          </cell>
        </row>
        <row r="42">
          <cell r="J42">
            <v>703.6540836</v>
          </cell>
        </row>
        <row r="43">
          <cell r="H43">
            <v>110484.85</v>
          </cell>
          <cell r="J43">
            <v>251877.92680973717</v>
          </cell>
        </row>
        <row r="73">
          <cell r="J73">
            <v>175.9135209</v>
          </cell>
        </row>
        <row r="80">
          <cell r="H80">
            <v>30142.204640000004</v>
          </cell>
          <cell r="J80">
            <v>101104.37521978542</v>
          </cell>
        </row>
        <row r="85">
          <cell r="J85">
            <v>10024.79</v>
          </cell>
        </row>
        <row r="111">
          <cell r="H111">
            <v>376435.43464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6:J17"/>
  <sheetViews>
    <sheetView view="pageBreakPreview" zoomScale="60" workbookViewId="0" topLeftCell="B1">
      <selection activeCell="D38" sqref="D38"/>
    </sheetView>
  </sheetViews>
  <sheetFormatPr defaultColWidth="9.00390625" defaultRowHeight="12.75"/>
  <cols>
    <col min="2" max="2" width="34.00390625" style="0" customWidth="1"/>
    <col min="3" max="3" width="18.125" style="0" customWidth="1"/>
  </cols>
  <sheetData>
    <row r="6" spans="2:10" ht="25.5" customHeight="1">
      <c r="B6" s="7"/>
      <c r="C6" s="60" t="s">
        <v>141</v>
      </c>
      <c r="D6" s="60"/>
      <c r="E6" s="60"/>
      <c r="F6" s="60"/>
      <c r="G6" s="60"/>
      <c r="H6" s="60"/>
      <c r="I6" s="60"/>
      <c r="J6" s="60"/>
    </row>
    <row r="7" spans="2:10" ht="44.25" customHeight="1">
      <c r="B7" s="7"/>
      <c r="C7" s="60" t="s">
        <v>142</v>
      </c>
      <c r="D7" s="60"/>
      <c r="E7" s="60"/>
      <c r="F7" s="60"/>
      <c r="G7" s="60"/>
      <c r="H7" s="60"/>
      <c r="I7" s="60"/>
      <c r="J7" s="60"/>
    </row>
    <row r="8" spans="2:10" ht="12.75">
      <c r="B8" s="8"/>
      <c r="C8" s="60"/>
      <c r="D8" s="60"/>
      <c r="E8" s="60"/>
      <c r="F8" s="60"/>
      <c r="G8" s="60"/>
      <c r="H8" s="60"/>
      <c r="I8" s="60"/>
      <c r="J8" s="60"/>
    </row>
    <row r="9" spans="2:10" ht="12.75">
      <c r="B9" s="8"/>
      <c r="C9" s="60"/>
      <c r="D9" s="60"/>
      <c r="E9" s="60"/>
      <c r="F9" s="60"/>
      <c r="G9" s="60"/>
      <c r="H9" s="60"/>
      <c r="I9" s="60"/>
      <c r="J9" s="60"/>
    </row>
    <row r="10" ht="16.5">
      <c r="B10" s="9"/>
    </row>
    <row r="11" spans="1:10" ht="12.75" customHeight="1">
      <c r="A11" s="59" t="s">
        <v>149</v>
      </c>
      <c r="B11" s="59"/>
      <c r="C11" s="59"/>
      <c r="D11" s="59"/>
      <c r="E11" s="59"/>
      <c r="F11" s="59"/>
      <c r="G11" s="15"/>
      <c r="H11" s="15"/>
      <c r="I11" s="15"/>
      <c r="J11" s="15"/>
    </row>
    <row r="12" spans="1:10" ht="16.5">
      <c r="A12" s="61" t="s">
        <v>143</v>
      </c>
      <c r="B12" s="61"/>
      <c r="C12" s="61"/>
      <c r="D12" s="61"/>
      <c r="E12" s="61"/>
      <c r="F12" s="61"/>
      <c r="G12" s="15"/>
      <c r="H12" s="15"/>
      <c r="I12" s="15"/>
      <c r="J12" s="15"/>
    </row>
    <row r="13" spans="2:4" ht="34.5" customHeight="1" thickBot="1">
      <c r="B13" s="10" t="s">
        <v>150</v>
      </c>
      <c r="C13" s="11" t="s">
        <v>144</v>
      </c>
      <c r="D13" s="10" t="s">
        <v>145</v>
      </c>
    </row>
    <row r="14" spans="2:4" ht="25.5">
      <c r="B14" s="19"/>
      <c r="C14" s="19" t="s">
        <v>146</v>
      </c>
      <c r="D14" s="19"/>
    </row>
    <row r="15" spans="2:4" ht="12.75">
      <c r="B15" s="19"/>
      <c r="C15" s="19"/>
      <c r="D15" s="19"/>
    </row>
    <row r="16" spans="2:5" ht="15.75">
      <c r="B16" s="17" t="s">
        <v>147</v>
      </c>
      <c r="C16" s="18"/>
      <c r="D16" s="18"/>
      <c r="E16" s="18"/>
    </row>
    <row r="17" spans="2:5" ht="12.75">
      <c r="B17" s="62" t="s">
        <v>148</v>
      </c>
      <c r="C17" s="62"/>
      <c r="D17" s="62"/>
      <c r="E17" s="62"/>
    </row>
  </sheetData>
  <sheetProtection/>
  <mergeCells count="11">
    <mergeCell ref="B17:E17"/>
    <mergeCell ref="C7:F7"/>
    <mergeCell ref="C6:F6"/>
    <mergeCell ref="C8:F8"/>
    <mergeCell ref="C9:F9"/>
    <mergeCell ref="A11:F11"/>
    <mergeCell ref="G7:J7"/>
    <mergeCell ref="G8:J8"/>
    <mergeCell ref="G9:J9"/>
    <mergeCell ref="G6:J6"/>
    <mergeCell ref="A12:F12"/>
  </mergeCells>
  <printOptions/>
  <pageMargins left="0.7" right="0.7" top="0.75" bottom="0.75" header="0.3" footer="0.3"/>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B21"/>
  <sheetViews>
    <sheetView view="pageBreakPreview" zoomScaleSheetLayoutView="100" zoomScalePageLayoutView="0" workbookViewId="0" topLeftCell="A1">
      <selection activeCell="B18" sqref="B18"/>
    </sheetView>
  </sheetViews>
  <sheetFormatPr defaultColWidth="9.00390625" defaultRowHeight="12.75"/>
  <cols>
    <col min="1" max="1" width="30.625" style="13" customWidth="1"/>
    <col min="2" max="2" width="53.25390625" style="13" customWidth="1"/>
    <col min="3" max="16384" width="9.125" style="13" customWidth="1"/>
  </cols>
  <sheetData>
    <row r="3" spans="1:2" ht="12.75">
      <c r="A3" s="12"/>
      <c r="B3" s="12" t="s">
        <v>151</v>
      </c>
    </row>
    <row r="4" spans="1:2" ht="25.5">
      <c r="A4" s="12"/>
      <c r="B4" s="13" t="s">
        <v>152</v>
      </c>
    </row>
    <row r="5" spans="1:2" ht="16.5">
      <c r="A5" s="63" t="s">
        <v>153</v>
      </c>
      <c r="B5" s="63"/>
    </row>
    <row r="6" spans="1:2" ht="15.75">
      <c r="A6" s="14" t="s">
        <v>155</v>
      </c>
      <c r="B6" s="16" t="s">
        <v>154</v>
      </c>
    </row>
    <row r="7" spans="1:2" ht="15.75">
      <c r="A7" s="14" t="s">
        <v>156</v>
      </c>
      <c r="B7" s="16" t="s">
        <v>154</v>
      </c>
    </row>
    <row r="8" spans="1:2" ht="15.75">
      <c r="A8" s="14" t="s">
        <v>158</v>
      </c>
      <c r="B8" s="16" t="s">
        <v>157</v>
      </c>
    </row>
    <row r="9" spans="1:2" ht="15.75">
      <c r="A9" s="14"/>
      <c r="B9" s="16"/>
    </row>
    <row r="10" spans="1:2" ht="15.75">
      <c r="A10" s="14" t="s">
        <v>160</v>
      </c>
      <c r="B10" s="16" t="s">
        <v>159</v>
      </c>
    </row>
    <row r="11" spans="1:2" ht="15.75">
      <c r="A11" s="14"/>
      <c r="B11" s="16"/>
    </row>
    <row r="12" spans="1:2" ht="15.75">
      <c r="A12" s="14" t="s">
        <v>161</v>
      </c>
      <c r="B12" s="16">
        <v>2632082033</v>
      </c>
    </row>
    <row r="13" spans="1:2" ht="15.75">
      <c r="A13" s="14"/>
      <c r="B13" s="16"/>
    </row>
    <row r="14" spans="1:2" ht="15.75">
      <c r="A14" s="14" t="s">
        <v>162</v>
      </c>
      <c r="B14" s="16">
        <v>263201001</v>
      </c>
    </row>
    <row r="15" spans="1:2" ht="15.75">
      <c r="A15" s="14" t="s">
        <v>164</v>
      </c>
      <c r="B15" s="16" t="s">
        <v>163</v>
      </c>
    </row>
    <row r="16" spans="1:2" ht="15.75">
      <c r="A16" s="14"/>
      <c r="B16" s="16"/>
    </row>
    <row r="17" spans="1:2" ht="15.75">
      <c r="A17" s="14" t="s">
        <v>166</v>
      </c>
      <c r="B17" s="16" t="s">
        <v>165</v>
      </c>
    </row>
    <row r="18" spans="1:2" ht="15.75">
      <c r="A18" s="14"/>
      <c r="B18" s="16"/>
    </row>
    <row r="19" spans="1:2" ht="15.75">
      <c r="A19" s="14" t="s">
        <v>168</v>
      </c>
      <c r="B19" s="16" t="s">
        <v>167</v>
      </c>
    </row>
    <row r="20" spans="1:2" ht="15.75">
      <c r="A20" s="14" t="s">
        <v>170</v>
      </c>
      <c r="B20" s="16" t="s">
        <v>169</v>
      </c>
    </row>
    <row r="21" ht="15.75">
      <c r="A21" s="14"/>
    </row>
  </sheetData>
  <sheetProtection/>
  <mergeCells count="1">
    <mergeCell ref="A5:B5"/>
  </mergeCells>
  <printOptions/>
  <pageMargins left="0.7" right="0.7" top="0.75" bottom="0.75" header="0.3" footer="0.3"/>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F47"/>
  <sheetViews>
    <sheetView view="pageBreakPreview" zoomScale="85" zoomScaleSheetLayoutView="85" zoomScalePageLayoutView="0" workbookViewId="0" topLeftCell="A13">
      <selection activeCell="F35" sqref="F35:F43"/>
    </sheetView>
  </sheetViews>
  <sheetFormatPr defaultColWidth="9.00390625" defaultRowHeight="12.75"/>
  <cols>
    <col min="1" max="1" width="6.625" style="20" customWidth="1"/>
    <col min="2" max="2" width="31.00390625" style="20" customWidth="1"/>
    <col min="3" max="3" width="14.125" style="20" customWidth="1"/>
    <col min="4" max="5" width="27.625" style="20" customWidth="1"/>
    <col min="6" max="6" width="24.125" style="20" customWidth="1"/>
    <col min="7" max="9" width="9.125" style="20" customWidth="1"/>
    <col min="10" max="10" width="11.875" style="20" bestFit="1" customWidth="1"/>
    <col min="11" max="16384" width="9.125" style="20" customWidth="1"/>
  </cols>
  <sheetData>
    <row r="1" spans="5:6" ht="73.5" customHeight="1">
      <c r="E1" s="65" t="s">
        <v>57</v>
      </c>
      <c r="F1" s="65"/>
    </row>
    <row r="4" spans="1:6" ht="31.5" customHeight="1">
      <c r="A4" s="64" t="s">
        <v>81</v>
      </c>
      <c r="B4" s="64"/>
      <c r="C4" s="64"/>
      <c r="D4" s="64"/>
      <c r="E4" s="64"/>
      <c r="F4" s="64"/>
    </row>
    <row r="6" ht="16.5" thickBot="1"/>
    <row r="7" spans="1:6" s="25" customFormat="1" ht="50.25">
      <c r="A7" s="22" t="s">
        <v>53</v>
      </c>
      <c r="B7" s="23" t="s">
        <v>0</v>
      </c>
      <c r="C7" s="23" t="s">
        <v>1</v>
      </c>
      <c r="D7" s="23" t="s">
        <v>56</v>
      </c>
      <c r="E7" s="23" t="s">
        <v>55</v>
      </c>
      <c r="F7" s="24" t="s">
        <v>54</v>
      </c>
    </row>
    <row r="8" spans="1:6" s="30" customFormat="1" ht="31.5">
      <c r="A8" s="26" t="s">
        <v>2</v>
      </c>
      <c r="B8" s="27" t="s">
        <v>3</v>
      </c>
      <c r="C8" s="28"/>
      <c r="D8" s="28"/>
      <c r="E8" s="28"/>
      <c r="F8" s="29"/>
    </row>
    <row r="9" spans="1:6" s="30" customFormat="1" ht="15.75">
      <c r="A9" s="26" t="s">
        <v>4</v>
      </c>
      <c r="B9" s="27" t="s">
        <v>5</v>
      </c>
      <c r="C9" s="28" t="s">
        <v>6</v>
      </c>
      <c r="D9" s="28" t="s">
        <v>140</v>
      </c>
      <c r="E9" s="28">
        <f>'[1]Лист1'!$H$111</f>
        <v>376435.43464</v>
      </c>
      <c r="F9" s="29">
        <v>783076.6965295225</v>
      </c>
    </row>
    <row r="10" spans="1:6" s="30" customFormat="1" ht="15.75">
      <c r="A10" s="26" t="s">
        <v>7</v>
      </c>
      <c r="B10" s="27" t="s">
        <v>8</v>
      </c>
      <c r="C10" s="28" t="s">
        <v>6</v>
      </c>
      <c r="D10" s="28" t="s">
        <v>140</v>
      </c>
      <c r="E10" s="28">
        <v>642.87</v>
      </c>
      <c r="F10" s="29">
        <v>879.5676045</v>
      </c>
    </row>
    <row r="11" spans="1:6" s="30" customFormat="1" ht="47.25">
      <c r="A11" s="26" t="s">
        <v>9</v>
      </c>
      <c r="B11" s="27" t="s">
        <v>10</v>
      </c>
      <c r="C11" s="28" t="s">
        <v>6</v>
      </c>
      <c r="D11" s="28" t="s">
        <v>140</v>
      </c>
      <c r="E11" s="28">
        <v>642.87</v>
      </c>
      <c r="F11" s="29">
        <f>'[1]Лист1'!$J$42+'[1]Лист1'!$J$73</f>
        <v>879.5676045</v>
      </c>
    </row>
    <row r="12" spans="1:6" s="30" customFormat="1" ht="15.75">
      <c r="A12" s="26" t="s">
        <v>11</v>
      </c>
      <c r="B12" s="27" t="s">
        <v>12</v>
      </c>
      <c r="C12" s="28" t="s">
        <v>6</v>
      </c>
      <c r="D12" s="28" t="s">
        <v>140</v>
      </c>
      <c r="E12" s="28">
        <v>642.87</v>
      </c>
      <c r="F12" s="29">
        <f>'[1]Лист1'!$J$42</f>
        <v>703.6540836</v>
      </c>
    </row>
    <row r="13" spans="1:6" s="30" customFormat="1" ht="31.5">
      <c r="A13" s="26" t="s">
        <v>13</v>
      </c>
      <c r="B13" s="27" t="s">
        <v>14</v>
      </c>
      <c r="C13" s="28"/>
      <c r="D13" s="28" t="s">
        <v>140</v>
      </c>
      <c r="E13" s="28"/>
      <c r="F13" s="29"/>
    </row>
    <row r="14" spans="1:6" s="30" customFormat="1" ht="110.25">
      <c r="A14" s="26" t="s">
        <v>15</v>
      </c>
      <c r="B14" s="27" t="s">
        <v>67</v>
      </c>
      <c r="C14" s="28" t="s">
        <v>16</v>
      </c>
      <c r="D14" s="28" t="s">
        <v>140</v>
      </c>
      <c r="E14" s="28">
        <f>E11/E9*100</f>
        <v>0.17077829046959989</v>
      </c>
      <c r="F14" s="29">
        <f>F11/F9*100</f>
        <v>0.1123220252113376</v>
      </c>
    </row>
    <row r="15" spans="1:6" s="30" customFormat="1" ht="47.25">
      <c r="A15" s="26" t="s">
        <v>17</v>
      </c>
      <c r="B15" s="27" t="s">
        <v>66</v>
      </c>
      <c r="C15" s="28"/>
      <c r="D15" s="28" t="s">
        <v>140</v>
      </c>
      <c r="E15" s="28"/>
      <c r="F15" s="29"/>
    </row>
    <row r="16" spans="1:6" s="30" customFormat="1" ht="66">
      <c r="A16" s="26" t="s">
        <v>18</v>
      </c>
      <c r="B16" s="27" t="s">
        <v>58</v>
      </c>
      <c r="C16" s="28" t="s">
        <v>19</v>
      </c>
      <c r="D16" s="28" t="s">
        <v>140</v>
      </c>
      <c r="E16" s="28"/>
      <c r="F16" s="29"/>
    </row>
    <row r="17" spans="1:6" s="30" customFormat="1" ht="50.25">
      <c r="A17" s="26" t="s">
        <v>20</v>
      </c>
      <c r="B17" s="27" t="s">
        <v>59</v>
      </c>
      <c r="C17" s="28" t="s">
        <v>21</v>
      </c>
      <c r="D17" s="28" t="s">
        <v>140</v>
      </c>
      <c r="E17" s="28"/>
      <c r="F17" s="29"/>
    </row>
    <row r="18" spans="1:6" ht="18.75">
      <c r="A18" s="31" t="s">
        <v>22</v>
      </c>
      <c r="B18" s="32" t="s">
        <v>60</v>
      </c>
      <c r="C18" s="33" t="s">
        <v>19</v>
      </c>
      <c r="D18" s="28" t="s">
        <v>140</v>
      </c>
      <c r="E18" s="34" t="s">
        <v>140</v>
      </c>
      <c r="F18" s="35">
        <v>150.52739853360552</v>
      </c>
    </row>
    <row r="19" spans="1:6" s="30" customFormat="1" ht="50.25">
      <c r="A19" s="26" t="s">
        <v>61</v>
      </c>
      <c r="B19" s="27" t="s">
        <v>63</v>
      </c>
      <c r="C19" s="28" t="s">
        <v>62</v>
      </c>
      <c r="D19" s="28" t="s">
        <v>140</v>
      </c>
      <c r="E19" s="36" t="s">
        <v>140</v>
      </c>
      <c r="F19" s="37">
        <v>859.95</v>
      </c>
    </row>
    <row r="20" spans="1:6" s="30" customFormat="1" ht="66">
      <c r="A20" s="26" t="s">
        <v>24</v>
      </c>
      <c r="B20" s="27" t="s">
        <v>64</v>
      </c>
      <c r="C20" s="28" t="s">
        <v>23</v>
      </c>
      <c r="D20" s="28" t="s">
        <v>140</v>
      </c>
      <c r="E20" s="38" t="s">
        <v>140</v>
      </c>
      <c r="F20" s="39">
        <v>428.84</v>
      </c>
    </row>
    <row r="21" spans="1:6" s="30" customFormat="1" ht="97.5">
      <c r="A21" s="26" t="s">
        <v>25</v>
      </c>
      <c r="B21" s="27" t="s">
        <v>65</v>
      </c>
      <c r="C21" s="28" t="s">
        <v>16</v>
      </c>
      <c r="D21" s="28" t="s">
        <v>140</v>
      </c>
      <c r="E21" s="38" t="s">
        <v>140</v>
      </c>
      <c r="F21" s="39" t="s">
        <v>140</v>
      </c>
    </row>
    <row r="22" spans="1:6" s="30" customFormat="1" ht="81.75">
      <c r="A22" s="26" t="s">
        <v>26</v>
      </c>
      <c r="B22" s="27" t="s">
        <v>68</v>
      </c>
      <c r="C22" s="28"/>
      <c r="D22" s="28" t="s">
        <v>140</v>
      </c>
      <c r="E22" s="28"/>
      <c r="F22" s="40"/>
    </row>
    <row r="23" spans="1:6" s="30" customFormat="1" ht="81.75">
      <c r="A23" s="26" t="s">
        <v>27</v>
      </c>
      <c r="B23" s="27" t="s">
        <v>69</v>
      </c>
      <c r="C23" s="28" t="s">
        <v>21</v>
      </c>
      <c r="D23" s="28" t="s">
        <v>140</v>
      </c>
      <c r="E23" s="28"/>
      <c r="F23" s="29"/>
    </row>
    <row r="24" spans="1:6" s="30" customFormat="1" ht="63">
      <c r="A24" s="26" t="s">
        <v>28</v>
      </c>
      <c r="B24" s="27" t="s">
        <v>29</v>
      </c>
      <c r="C24" s="28"/>
      <c r="D24" s="28" t="s">
        <v>140</v>
      </c>
      <c r="E24" s="28">
        <f>E25+E30+E31+E32</f>
        <v>140627.05464000002</v>
      </c>
      <c r="F24" s="29">
        <f>F25+F30+F31+F32</f>
        <v>363007.0920295226</v>
      </c>
    </row>
    <row r="25" spans="1:6" s="30" customFormat="1" ht="84.75">
      <c r="A25" s="26" t="s">
        <v>30</v>
      </c>
      <c r="B25" s="27" t="s">
        <v>71</v>
      </c>
      <c r="C25" s="28" t="s">
        <v>6</v>
      </c>
      <c r="D25" s="28" t="s">
        <v>140</v>
      </c>
      <c r="E25" s="28">
        <f>'[1]Лист1'!$H$43</f>
        <v>110484.85</v>
      </c>
      <c r="F25" s="29">
        <f>'[1]Лист1'!$J$43</f>
        <v>251877.92680973717</v>
      </c>
    </row>
    <row r="26" spans="1:6" s="30" customFormat="1" ht="15.75">
      <c r="A26" s="26"/>
      <c r="B26" s="27" t="s">
        <v>70</v>
      </c>
      <c r="C26" s="28"/>
      <c r="D26" s="28" t="s">
        <v>140</v>
      </c>
      <c r="E26" s="28"/>
      <c r="F26" s="29"/>
    </row>
    <row r="27" spans="1:6" s="30" customFormat="1" ht="15.75">
      <c r="A27" s="26"/>
      <c r="B27" s="27" t="s">
        <v>31</v>
      </c>
      <c r="C27" s="28"/>
      <c r="D27" s="28" t="s">
        <v>140</v>
      </c>
      <c r="E27" s="28">
        <f>'[1]Лист1'!$H$22</f>
        <v>64286.66</v>
      </c>
      <c r="F27" s="58">
        <f>'[1]Лист1'!$J$22</f>
        <v>123822.18112213716</v>
      </c>
    </row>
    <row r="28" spans="1:6" s="30" customFormat="1" ht="15.75">
      <c r="A28" s="26"/>
      <c r="B28" s="27" t="s">
        <v>32</v>
      </c>
      <c r="C28" s="28"/>
      <c r="D28" s="28" t="s">
        <v>140</v>
      </c>
      <c r="E28" s="28">
        <f>'[1]Лист1'!$H$24</f>
        <v>40738.14</v>
      </c>
      <c r="F28" s="29">
        <f>'[1]Лист1'!$J$24</f>
        <v>83365.996</v>
      </c>
    </row>
    <row r="29" spans="1:6" s="30" customFormat="1" ht="15.75">
      <c r="A29" s="26"/>
      <c r="B29" s="27" t="s">
        <v>33</v>
      </c>
      <c r="C29" s="28"/>
      <c r="D29" s="28" t="s">
        <v>140</v>
      </c>
      <c r="E29" s="28">
        <f>'[1]Лист1'!$H$19</f>
        <v>3438.07</v>
      </c>
      <c r="F29" s="58">
        <f>'[1]Лист1'!$J$19</f>
        <v>26812.976</v>
      </c>
    </row>
    <row r="30" spans="1:6" s="30" customFormat="1" ht="72">
      <c r="A30" s="26" t="s">
        <v>34</v>
      </c>
      <c r="B30" s="27" t="s">
        <v>72</v>
      </c>
      <c r="C30" s="28" t="s">
        <v>6</v>
      </c>
      <c r="D30" s="28" t="s">
        <v>140</v>
      </c>
      <c r="E30" s="28">
        <f>'[1]Лист1'!$H$80</f>
        <v>30142.204640000004</v>
      </c>
      <c r="F30" s="29">
        <f>'[1]Лист1'!$J$80</f>
        <v>101104.37521978542</v>
      </c>
    </row>
    <row r="31" spans="1:6" s="30" customFormat="1" ht="47.25">
      <c r="A31" s="26" t="s">
        <v>35</v>
      </c>
      <c r="B31" s="27" t="s">
        <v>73</v>
      </c>
      <c r="C31" s="28" t="s">
        <v>6</v>
      </c>
      <c r="D31" s="28" t="s">
        <v>140</v>
      </c>
      <c r="E31" s="28">
        <v>0</v>
      </c>
      <c r="F31" s="58">
        <f>'[1]Лист1'!$J$85</f>
        <v>10024.79</v>
      </c>
    </row>
    <row r="32" spans="1:6" s="30" customFormat="1" ht="31.5">
      <c r="A32" s="26" t="s">
        <v>36</v>
      </c>
      <c r="B32" s="27" t="s">
        <v>82</v>
      </c>
      <c r="C32" s="28" t="s">
        <v>6</v>
      </c>
      <c r="D32" s="28" t="s">
        <v>140</v>
      </c>
      <c r="E32" s="28">
        <f>E33</f>
        <v>0</v>
      </c>
      <c r="F32" s="29">
        <f>F33</f>
        <v>0</v>
      </c>
    </row>
    <row r="33" spans="1:6" s="30" customFormat="1" ht="63">
      <c r="A33" s="26" t="s">
        <v>37</v>
      </c>
      <c r="B33" s="27" t="s">
        <v>38</v>
      </c>
      <c r="C33" s="28"/>
      <c r="D33" s="28" t="s">
        <v>140</v>
      </c>
      <c r="E33" s="28"/>
      <c r="F33" s="29"/>
    </row>
    <row r="34" spans="1:6" s="30" customFormat="1" ht="15.75">
      <c r="A34" s="26"/>
      <c r="B34" s="41" t="s">
        <v>39</v>
      </c>
      <c r="C34" s="28"/>
      <c r="D34" s="28" t="s">
        <v>140</v>
      </c>
      <c r="E34" s="28"/>
      <c r="F34" s="29"/>
    </row>
    <row r="35" spans="1:6" s="30" customFormat="1" ht="18.75">
      <c r="A35" s="26"/>
      <c r="B35" s="27" t="s">
        <v>74</v>
      </c>
      <c r="C35" s="28" t="s">
        <v>40</v>
      </c>
      <c r="D35" s="28" t="s">
        <v>140</v>
      </c>
      <c r="E35" s="28">
        <v>13592.486</v>
      </c>
      <c r="F35" s="39">
        <v>13592.482</v>
      </c>
    </row>
    <row r="36" spans="1:6" s="30" customFormat="1" ht="34.5">
      <c r="A36" s="26"/>
      <c r="B36" s="27" t="s">
        <v>75</v>
      </c>
      <c r="C36" s="28" t="s">
        <v>41</v>
      </c>
      <c r="D36" s="28" t="s">
        <v>140</v>
      </c>
      <c r="E36" s="28">
        <f>E25/E35</f>
        <v>8.128376957680883</v>
      </c>
      <c r="F36" s="39">
        <f>F25/F35</f>
        <v>18.53067944542705</v>
      </c>
    </row>
    <row r="37" spans="1:6" s="30" customFormat="1" ht="63">
      <c r="A37" s="26" t="s">
        <v>42</v>
      </c>
      <c r="B37" s="27" t="s">
        <v>43</v>
      </c>
      <c r="C37" s="28"/>
      <c r="D37" s="28" t="s">
        <v>140</v>
      </c>
      <c r="E37" s="28"/>
      <c r="F37" s="39"/>
    </row>
    <row r="38" spans="1:6" s="30" customFormat="1" ht="31.5">
      <c r="A38" s="26" t="s">
        <v>44</v>
      </c>
      <c r="B38" s="27" t="s">
        <v>45</v>
      </c>
      <c r="C38" s="28" t="s">
        <v>46</v>
      </c>
      <c r="D38" s="28" t="s">
        <v>140</v>
      </c>
      <c r="E38" s="28">
        <v>330</v>
      </c>
      <c r="F38" s="39">
        <v>344</v>
      </c>
    </row>
    <row r="39" spans="1:6" s="30" customFormat="1" ht="47.25">
      <c r="A39" s="26" t="s">
        <v>47</v>
      </c>
      <c r="B39" s="27" t="s">
        <v>48</v>
      </c>
      <c r="C39" s="28" t="s">
        <v>76</v>
      </c>
      <c r="D39" s="28" t="s">
        <v>140</v>
      </c>
      <c r="E39" s="28">
        <f>E27/E38/12</f>
        <v>16.23400505050505</v>
      </c>
      <c r="F39" s="39">
        <f>F27/F38/12</f>
        <v>29.995683411370436</v>
      </c>
    </row>
    <row r="40" spans="1:6" s="30" customFormat="1" ht="47.25">
      <c r="A40" s="26" t="s">
        <v>49</v>
      </c>
      <c r="B40" s="27" t="s">
        <v>50</v>
      </c>
      <c r="C40" s="28"/>
      <c r="D40" s="28" t="s">
        <v>140</v>
      </c>
      <c r="E40" s="27" t="s">
        <v>83</v>
      </c>
      <c r="F40" s="75" t="s">
        <v>83</v>
      </c>
    </row>
    <row r="41" spans="1:6" s="30" customFormat="1" ht="15.75">
      <c r="A41" s="26"/>
      <c r="B41" s="41" t="s">
        <v>39</v>
      </c>
      <c r="C41" s="28"/>
      <c r="D41" s="28" t="s">
        <v>140</v>
      </c>
      <c r="E41" s="28"/>
      <c r="F41" s="39"/>
    </row>
    <row r="42" spans="1:6" s="30" customFormat="1" ht="63">
      <c r="A42" s="26"/>
      <c r="B42" s="27" t="s">
        <v>51</v>
      </c>
      <c r="C42" s="28" t="s">
        <v>6</v>
      </c>
      <c r="D42" s="28" t="s">
        <v>140</v>
      </c>
      <c r="E42" s="28"/>
      <c r="F42" s="39"/>
    </row>
    <row r="43" spans="1:6" s="30" customFormat="1" ht="79.5" thickBot="1">
      <c r="A43" s="42"/>
      <c r="B43" s="43" t="s">
        <v>52</v>
      </c>
      <c r="C43" s="44" t="s">
        <v>6</v>
      </c>
      <c r="D43" s="28" t="s">
        <v>140</v>
      </c>
      <c r="E43" s="44"/>
      <c r="F43" s="76"/>
    </row>
    <row r="44" spans="1:3" s="21" customFormat="1" ht="12.75">
      <c r="A44" s="66" t="s">
        <v>77</v>
      </c>
      <c r="B44" s="66"/>
      <c r="C44" s="66"/>
    </row>
    <row r="45" spans="1:3" s="21" customFormat="1" ht="12.75">
      <c r="A45" s="67" t="s">
        <v>78</v>
      </c>
      <c r="B45" s="67"/>
      <c r="C45" s="67"/>
    </row>
    <row r="46" spans="1:3" s="21" customFormat="1" ht="12.75">
      <c r="A46" s="67" t="s">
        <v>79</v>
      </c>
      <c r="B46" s="67"/>
      <c r="C46" s="67"/>
    </row>
    <row r="47" spans="1:3" s="21" customFormat="1" ht="12.75">
      <c r="A47" s="67" t="s">
        <v>80</v>
      </c>
      <c r="B47" s="67"/>
      <c r="C47" s="67"/>
    </row>
  </sheetData>
  <sheetProtection/>
  <mergeCells count="6">
    <mergeCell ref="A4:F4"/>
    <mergeCell ref="E1:F1"/>
    <mergeCell ref="A44:C44"/>
    <mergeCell ref="A45:C45"/>
    <mergeCell ref="A46:C46"/>
    <mergeCell ref="A47:C47"/>
  </mergeCells>
  <printOptions/>
  <pageMargins left="0.7874015748031497" right="0.7086614173228347" top="0.7874015748031497" bottom="0.3937007874015748" header="0.1968503937007874" footer="0.1968503937007874"/>
  <pageSetup fitToHeight="0" fitToWidth="1" horizontalDpi="600" verticalDpi="600" orientation="portrait" paperSize="9" scale="67"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I44"/>
  <sheetViews>
    <sheetView tabSelected="1" view="pageBreakPreview" zoomScaleSheetLayoutView="100" zoomScalePageLayoutView="0" workbookViewId="0" topLeftCell="B28">
      <selection activeCell="C35" sqref="C35"/>
    </sheetView>
  </sheetViews>
  <sheetFormatPr defaultColWidth="9.00390625" defaultRowHeight="12.75"/>
  <cols>
    <col min="1" max="1" width="7.75390625" style="1" customWidth="1"/>
    <col min="2" max="2" width="45.00390625" style="1" customWidth="1"/>
    <col min="3" max="3" width="17.00390625" style="1" customWidth="1"/>
    <col min="4" max="5" width="9.75390625" style="1" customWidth="1"/>
    <col min="6" max="6" width="11.75390625" style="1" customWidth="1"/>
    <col min="7" max="7" width="12.625" style="1" customWidth="1"/>
    <col min="8" max="9" width="9.75390625" style="1" customWidth="1"/>
    <col min="10" max="16384" width="9.125" style="1" customWidth="1"/>
  </cols>
  <sheetData>
    <row r="1" spans="7:9" ht="54" customHeight="1">
      <c r="G1" s="68" t="s">
        <v>84</v>
      </c>
      <c r="H1" s="68"/>
      <c r="I1" s="68"/>
    </row>
    <row r="4" spans="1:9" ht="16.5">
      <c r="A4" s="69" t="s">
        <v>85</v>
      </c>
      <c r="B4" s="69"/>
      <c r="C4" s="69"/>
      <c r="D4" s="69"/>
      <c r="E4" s="69"/>
      <c r="F4" s="69"/>
      <c r="G4" s="69"/>
      <c r="H4" s="69"/>
      <c r="I4" s="69"/>
    </row>
    <row r="5" ht="16.5" thickBot="1"/>
    <row r="6" spans="1:9" s="5" customFormat="1" ht="60.75" customHeight="1">
      <c r="A6" s="70" t="s">
        <v>53</v>
      </c>
      <c r="B6" s="72" t="s">
        <v>0</v>
      </c>
      <c r="C6" s="72" t="s">
        <v>86</v>
      </c>
      <c r="D6" s="72" t="s">
        <v>87</v>
      </c>
      <c r="E6" s="72"/>
      <c r="F6" s="72" t="s">
        <v>88</v>
      </c>
      <c r="G6" s="72"/>
      <c r="H6" s="72" t="s">
        <v>89</v>
      </c>
      <c r="I6" s="74"/>
    </row>
    <row r="7" spans="1:9" s="6" customFormat="1" ht="30" customHeight="1">
      <c r="A7" s="71"/>
      <c r="B7" s="73"/>
      <c r="C7" s="73"/>
      <c r="D7" s="4" t="s">
        <v>90</v>
      </c>
      <c r="E7" s="4" t="s">
        <v>91</v>
      </c>
      <c r="F7" s="4" t="s">
        <v>90</v>
      </c>
      <c r="G7" s="4" t="s">
        <v>91</v>
      </c>
      <c r="H7" s="4" t="s">
        <v>90</v>
      </c>
      <c r="I7" s="48" t="s">
        <v>91</v>
      </c>
    </row>
    <row r="8" spans="1:9" s="6" customFormat="1" ht="39" customHeight="1">
      <c r="A8" s="49" t="s">
        <v>2</v>
      </c>
      <c r="B8" s="46" t="s">
        <v>92</v>
      </c>
      <c r="C8" s="45"/>
      <c r="D8" s="47"/>
      <c r="E8" s="47"/>
      <c r="F8" s="47"/>
      <c r="G8" s="47"/>
      <c r="H8" s="47"/>
      <c r="I8" s="50"/>
    </row>
    <row r="9" spans="1:9" s="6" customFormat="1" ht="39" customHeight="1">
      <c r="A9" s="49" t="s">
        <v>4</v>
      </c>
      <c r="B9" s="46" t="s">
        <v>93</v>
      </c>
      <c r="C9" s="45"/>
      <c r="D9" s="47"/>
      <c r="E9" s="47"/>
      <c r="F9" s="47"/>
      <c r="G9" s="47"/>
      <c r="H9" s="47"/>
      <c r="I9" s="50"/>
    </row>
    <row r="10" spans="1:9" s="6" customFormat="1" ht="173.25" customHeight="1">
      <c r="A10" s="49"/>
      <c r="B10" s="46" t="s">
        <v>94</v>
      </c>
      <c r="C10" s="45" t="s">
        <v>95</v>
      </c>
      <c r="D10" s="47"/>
      <c r="E10" s="47"/>
      <c r="F10" s="47"/>
      <c r="G10" s="47"/>
      <c r="H10" s="47"/>
      <c r="I10" s="50"/>
    </row>
    <row r="11" spans="1:9" s="6" customFormat="1" ht="169.5" customHeight="1">
      <c r="A11" s="49"/>
      <c r="B11" s="46" t="s">
        <v>96</v>
      </c>
      <c r="C11" s="45" t="s">
        <v>97</v>
      </c>
      <c r="D11" s="47"/>
      <c r="E11" s="47"/>
      <c r="F11" s="47"/>
      <c r="G11" s="47"/>
      <c r="H11" s="47"/>
      <c r="I11" s="50"/>
    </row>
    <row r="12" spans="1:9" s="6" customFormat="1" ht="39" customHeight="1">
      <c r="A12" s="49" t="s">
        <v>7</v>
      </c>
      <c r="B12" s="46" t="s">
        <v>98</v>
      </c>
      <c r="C12" s="45"/>
      <c r="D12" s="47"/>
      <c r="E12" s="47"/>
      <c r="F12" s="47"/>
      <c r="G12" s="47"/>
      <c r="H12" s="47"/>
      <c r="I12" s="50"/>
    </row>
    <row r="13" spans="1:9" s="6" customFormat="1" ht="25.5" customHeight="1">
      <c r="A13" s="49"/>
      <c r="B13" s="46" t="s">
        <v>99</v>
      </c>
      <c r="C13" s="45"/>
      <c r="D13" s="47"/>
      <c r="E13" s="47"/>
      <c r="F13" s="47"/>
      <c r="G13" s="47"/>
      <c r="H13" s="47"/>
      <c r="I13" s="50"/>
    </row>
    <row r="14" spans="1:9" s="6" customFormat="1" ht="25.5" customHeight="1">
      <c r="A14" s="49"/>
      <c r="B14" s="46" t="s">
        <v>100</v>
      </c>
      <c r="C14" s="45" t="s">
        <v>95</v>
      </c>
      <c r="D14" s="47"/>
      <c r="E14" s="47"/>
      <c r="F14" s="46" t="s">
        <v>140</v>
      </c>
      <c r="G14" s="46" t="s">
        <v>140</v>
      </c>
      <c r="H14" s="56">
        <f>'Приложение 3'!F24/2/'Приложение 3'!F18/6*1000</f>
        <v>200964.0191563313</v>
      </c>
      <c r="I14" s="57">
        <f>'Приложение 3'!F24/2/'Приложение 3'!F18/6*1000</f>
        <v>200964.0191563313</v>
      </c>
    </row>
    <row r="15" spans="1:9" s="6" customFormat="1" ht="38.25" customHeight="1">
      <c r="A15" s="49"/>
      <c r="B15" s="46" t="s">
        <v>101</v>
      </c>
      <c r="C15" s="45" t="s">
        <v>97</v>
      </c>
      <c r="D15" s="47"/>
      <c r="E15" s="47"/>
      <c r="F15" s="46" t="s">
        <v>140</v>
      </c>
      <c r="G15" s="46" t="s">
        <v>140</v>
      </c>
      <c r="H15" s="56">
        <f>('Приложение 3'!F9-'Приложение 3'!F24)/'Приложение 3'!F19</f>
        <v>488.4814285714285</v>
      </c>
      <c r="I15" s="57">
        <f>H15</f>
        <v>488.4814285714285</v>
      </c>
    </row>
    <row r="16" spans="1:9" s="6" customFormat="1" ht="25.5" customHeight="1">
      <c r="A16" s="49"/>
      <c r="B16" s="46" t="s">
        <v>102</v>
      </c>
      <c r="C16" s="45" t="s">
        <v>97</v>
      </c>
      <c r="D16" s="47"/>
      <c r="E16" s="47"/>
      <c r="F16" s="46" t="s">
        <v>140</v>
      </c>
      <c r="G16" s="46" t="s">
        <v>140</v>
      </c>
      <c r="H16" s="56">
        <f>'Приложение 3'!F9/'Приложение 3'!F19</f>
        <v>910.607240571571</v>
      </c>
      <c r="I16" s="57">
        <f>'Приложение 3'!F9/'Приложение 3'!F19</f>
        <v>910.607240571571</v>
      </c>
    </row>
    <row r="17" spans="1:9" s="6" customFormat="1" ht="40.5" customHeight="1">
      <c r="A17" s="49" t="s">
        <v>13</v>
      </c>
      <c r="B17" s="46" t="s">
        <v>103</v>
      </c>
      <c r="C17" s="45" t="s">
        <v>97</v>
      </c>
      <c r="D17" s="47"/>
      <c r="E17" s="47"/>
      <c r="F17" s="47"/>
      <c r="G17" s="47"/>
      <c r="H17" s="47"/>
      <c r="I17" s="50"/>
    </row>
    <row r="18" spans="1:9" s="6" customFormat="1" ht="25.5" customHeight="1">
      <c r="A18" s="49" t="s">
        <v>17</v>
      </c>
      <c r="B18" s="46" t="s">
        <v>104</v>
      </c>
      <c r="C18" s="45"/>
      <c r="D18" s="47"/>
      <c r="E18" s="47"/>
      <c r="F18" s="47"/>
      <c r="G18" s="47"/>
      <c r="H18" s="47"/>
      <c r="I18" s="50"/>
    </row>
    <row r="19" spans="1:9" s="6" customFormat="1" ht="54" customHeight="1">
      <c r="A19" s="49" t="s">
        <v>18</v>
      </c>
      <c r="B19" s="46" t="s">
        <v>105</v>
      </c>
      <c r="C19" s="45" t="s">
        <v>97</v>
      </c>
      <c r="D19" s="47"/>
      <c r="E19" s="47"/>
      <c r="F19" s="47"/>
      <c r="G19" s="47"/>
      <c r="H19" s="47"/>
      <c r="I19" s="50"/>
    </row>
    <row r="20" spans="1:9" s="6" customFormat="1" ht="66.75" customHeight="1">
      <c r="A20" s="49" t="s">
        <v>20</v>
      </c>
      <c r="B20" s="46" t="s">
        <v>106</v>
      </c>
      <c r="C20" s="45" t="s">
        <v>97</v>
      </c>
      <c r="D20" s="47"/>
      <c r="E20" s="47"/>
      <c r="F20" s="47"/>
      <c r="G20" s="47"/>
      <c r="H20" s="47"/>
      <c r="I20" s="50"/>
    </row>
    <row r="21" spans="1:9" s="6" customFormat="1" ht="27" customHeight="1">
      <c r="A21" s="49" t="s">
        <v>22</v>
      </c>
      <c r="B21" s="46" t="s">
        <v>107</v>
      </c>
      <c r="C21" s="45" t="s">
        <v>16</v>
      </c>
      <c r="D21" s="47"/>
      <c r="E21" s="47"/>
      <c r="F21" s="47"/>
      <c r="G21" s="47"/>
      <c r="H21" s="47"/>
      <c r="I21" s="50"/>
    </row>
    <row r="22" spans="1:9" s="6" customFormat="1" ht="27" customHeight="1">
      <c r="A22" s="49"/>
      <c r="B22" s="46" t="s">
        <v>108</v>
      </c>
      <c r="C22" s="45" t="s">
        <v>16</v>
      </c>
      <c r="D22" s="47"/>
      <c r="E22" s="47"/>
      <c r="F22" s="47"/>
      <c r="G22" s="47"/>
      <c r="H22" s="47"/>
      <c r="I22" s="50"/>
    </row>
    <row r="23" spans="1:9" s="6" customFormat="1" ht="27" customHeight="1">
      <c r="A23" s="49"/>
      <c r="B23" s="46" t="s">
        <v>109</v>
      </c>
      <c r="C23" s="45" t="s">
        <v>16</v>
      </c>
      <c r="D23" s="47"/>
      <c r="E23" s="47"/>
      <c r="F23" s="47"/>
      <c r="G23" s="47"/>
      <c r="H23" s="47"/>
      <c r="I23" s="50"/>
    </row>
    <row r="24" spans="1:9" s="6" customFormat="1" ht="27" customHeight="1">
      <c r="A24" s="49"/>
      <c r="B24" s="46" t="s">
        <v>110</v>
      </c>
      <c r="C24" s="45" t="s">
        <v>16</v>
      </c>
      <c r="D24" s="47"/>
      <c r="E24" s="47"/>
      <c r="F24" s="47"/>
      <c r="G24" s="47"/>
      <c r="H24" s="47"/>
      <c r="I24" s="50"/>
    </row>
    <row r="25" spans="1:9" s="6" customFormat="1" ht="27" customHeight="1">
      <c r="A25" s="49"/>
      <c r="B25" s="46" t="s">
        <v>111</v>
      </c>
      <c r="C25" s="45" t="s">
        <v>16</v>
      </c>
      <c r="D25" s="47"/>
      <c r="E25" s="47"/>
      <c r="F25" s="47"/>
      <c r="G25" s="47"/>
      <c r="H25" s="47"/>
      <c r="I25" s="50"/>
    </row>
    <row r="26" spans="1:9" s="6" customFormat="1" ht="27" customHeight="1">
      <c r="A26" s="49" t="s">
        <v>28</v>
      </c>
      <c r="B26" s="46" t="s">
        <v>112</v>
      </c>
      <c r="C26" s="45" t="s">
        <v>16</v>
      </c>
      <c r="D26" s="47"/>
      <c r="E26" s="47"/>
      <c r="F26" s="47"/>
      <c r="G26" s="47"/>
      <c r="H26" s="47"/>
      <c r="I26" s="50"/>
    </row>
    <row r="27" spans="1:9" s="6" customFormat="1" ht="27" customHeight="1">
      <c r="A27" s="49" t="s">
        <v>30</v>
      </c>
      <c r="B27" s="46" t="s">
        <v>113</v>
      </c>
      <c r="C27" s="45" t="s">
        <v>114</v>
      </c>
      <c r="D27" s="47"/>
      <c r="E27" s="47"/>
      <c r="F27" s="47"/>
      <c r="G27" s="47"/>
      <c r="H27" s="47"/>
      <c r="I27" s="50"/>
    </row>
    <row r="28" spans="1:9" s="6" customFormat="1" ht="27" customHeight="1">
      <c r="A28" s="49"/>
      <c r="B28" s="46" t="s">
        <v>115</v>
      </c>
      <c r="C28" s="45" t="s">
        <v>114</v>
      </c>
      <c r="D28" s="47"/>
      <c r="E28" s="47"/>
      <c r="F28" s="47"/>
      <c r="G28" s="47"/>
      <c r="H28" s="47"/>
      <c r="I28" s="50"/>
    </row>
    <row r="29" spans="1:9" s="6" customFormat="1" ht="27" customHeight="1">
      <c r="A29" s="49" t="s">
        <v>34</v>
      </c>
      <c r="B29" s="46" t="s">
        <v>116</v>
      </c>
      <c r="C29" s="45" t="s">
        <v>95</v>
      </c>
      <c r="D29" s="47"/>
      <c r="E29" s="47"/>
      <c r="F29" s="47"/>
      <c r="G29" s="47"/>
      <c r="H29" s="47"/>
      <c r="I29" s="50"/>
    </row>
    <row r="30" spans="1:9" s="6" customFormat="1" ht="40.5" customHeight="1">
      <c r="A30" s="49" t="s">
        <v>35</v>
      </c>
      <c r="B30" s="46" t="s">
        <v>117</v>
      </c>
      <c r="C30" s="45" t="s">
        <v>118</v>
      </c>
      <c r="D30" s="47"/>
      <c r="E30" s="47"/>
      <c r="F30" s="47"/>
      <c r="G30" s="47"/>
      <c r="H30" s="47"/>
      <c r="I30" s="50"/>
    </row>
    <row r="31" spans="1:9" s="6" customFormat="1" ht="27" customHeight="1">
      <c r="A31" s="49" t="s">
        <v>119</v>
      </c>
      <c r="B31" s="46" t="s">
        <v>120</v>
      </c>
      <c r="C31" s="45" t="s">
        <v>118</v>
      </c>
      <c r="D31" s="47"/>
      <c r="E31" s="47"/>
      <c r="F31" s="47"/>
      <c r="G31" s="47"/>
      <c r="H31" s="47"/>
      <c r="I31" s="50"/>
    </row>
    <row r="32" spans="1:9" s="6" customFormat="1" ht="27" customHeight="1">
      <c r="A32" s="49" t="s">
        <v>121</v>
      </c>
      <c r="B32" s="46" t="s">
        <v>122</v>
      </c>
      <c r="C32" s="45" t="s">
        <v>118</v>
      </c>
      <c r="D32" s="47"/>
      <c r="E32" s="47"/>
      <c r="F32" s="47"/>
      <c r="G32" s="47"/>
      <c r="H32" s="47"/>
      <c r="I32" s="50"/>
    </row>
    <row r="33" spans="1:9" s="6" customFormat="1" ht="27" customHeight="1">
      <c r="A33" s="49"/>
      <c r="B33" s="46" t="s">
        <v>123</v>
      </c>
      <c r="C33" s="45" t="s">
        <v>118</v>
      </c>
      <c r="D33" s="47"/>
      <c r="E33" s="47"/>
      <c r="F33" s="47"/>
      <c r="G33" s="47"/>
      <c r="H33" s="47"/>
      <c r="I33" s="50"/>
    </row>
    <row r="34" spans="1:9" s="6" customFormat="1" ht="27" customHeight="1">
      <c r="A34" s="49"/>
      <c r="B34" s="46" t="s">
        <v>124</v>
      </c>
      <c r="C34" s="45" t="s">
        <v>118</v>
      </c>
      <c r="D34" s="47"/>
      <c r="E34" s="47"/>
      <c r="F34" s="47"/>
      <c r="G34" s="47"/>
      <c r="H34" s="47"/>
      <c r="I34" s="50"/>
    </row>
    <row r="35" spans="1:9" s="6" customFormat="1" ht="27" customHeight="1">
      <c r="A35" s="49"/>
      <c r="B35" s="46" t="s">
        <v>125</v>
      </c>
      <c r="C35" s="45" t="s">
        <v>118</v>
      </c>
      <c r="D35" s="47"/>
      <c r="E35" s="47"/>
      <c r="F35" s="47"/>
      <c r="G35" s="47"/>
      <c r="H35" s="47"/>
      <c r="I35" s="50"/>
    </row>
    <row r="36" spans="1:9" s="6" customFormat="1" ht="27" customHeight="1">
      <c r="A36" s="49"/>
      <c r="B36" s="46" t="s">
        <v>126</v>
      </c>
      <c r="C36" s="45" t="s">
        <v>118</v>
      </c>
      <c r="D36" s="47"/>
      <c r="E36" s="47"/>
      <c r="F36" s="47"/>
      <c r="G36" s="47"/>
      <c r="H36" s="47"/>
      <c r="I36" s="50"/>
    </row>
    <row r="37" spans="1:9" s="6" customFormat="1" ht="27" customHeight="1">
      <c r="A37" s="49" t="s">
        <v>127</v>
      </c>
      <c r="B37" s="46" t="s">
        <v>128</v>
      </c>
      <c r="C37" s="45" t="s">
        <v>118</v>
      </c>
      <c r="D37" s="47"/>
      <c r="E37" s="47"/>
      <c r="F37" s="47"/>
      <c r="G37" s="47"/>
      <c r="H37" s="47"/>
      <c r="I37" s="50"/>
    </row>
    <row r="38" spans="1:9" s="6" customFormat="1" ht="27" customHeight="1">
      <c r="A38" s="49" t="s">
        <v>36</v>
      </c>
      <c r="B38" s="46" t="s">
        <v>129</v>
      </c>
      <c r="C38" s="45"/>
      <c r="D38" s="47"/>
      <c r="E38" s="47"/>
      <c r="F38" s="47"/>
      <c r="G38" s="47"/>
      <c r="H38" s="47"/>
      <c r="I38" s="50"/>
    </row>
    <row r="39" spans="1:9" s="6" customFormat="1" ht="27" customHeight="1">
      <c r="A39" s="49" t="s">
        <v>37</v>
      </c>
      <c r="B39" s="46" t="s">
        <v>130</v>
      </c>
      <c r="C39" s="45" t="s">
        <v>131</v>
      </c>
      <c r="D39" s="47"/>
      <c r="E39" s="47"/>
      <c r="F39" s="47"/>
      <c r="G39" s="47"/>
      <c r="H39" s="47"/>
      <c r="I39" s="50"/>
    </row>
    <row r="40" spans="1:9" s="6" customFormat="1" ht="27" customHeight="1">
      <c r="A40" s="49" t="s">
        <v>132</v>
      </c>
      <c r="B40" s="46" t="s">
        <v>133</v>
      </c>
      <c r="C40" s="45" t="s">
        <v>118</v>
      </c>
      <c r="D40" s="47"/>
      <c r="E40" s="47"/>
      <c r="F40" s="47"/>
      <c r="G40" s="47"/>
      <c r="H40" s="47"/>
      <c r="I40" s="50"/>
    </row>
    <row r="41" spans="1:9" s="6" customFormat="1" ht="27" customHeight="1">
      <c r="A41" s="49" t="s">
        <v>134</v>
      </c>
      <c r="B41" s="46" t="s">
        <v>135</v>
      </c>
      <c r="C41" s="45" t="s">
        <v>136</v>
      </c>
      <c r="D41" s="47"/>
      <c r="E41" s="47"/>
      <c r="F41" s="47"/>
      <c r="G41" s="47"/>
      <c r="H41" s="47"/>
      <c r="I41" s="50"/>
    </row>
    <row r="42" spans="1:9" s="6" customFormat="1" ht="27" customHeight="1">
      <c r="A42" s="49"/>
      <c r="B42" s="46" t="s">
        <v>137</v>
      </c>
      <c r="C42" s="45" t="s">
        <v>136</v>
      </c>
      <c r="D42" s="47"/>
      <c r="E42" s="47"/>
      <c r="F42" s="47"/>
      <c r="G42" s="47"/>
      <c r="H42" s="47"/>
      <c r="I42" s="50"/>
    </row>
    <row r="43" spans="1:9" s="6" customFormat="1" ht="27" customHeight="1" thickBot="1">
      <c r="A43" s="51"/>
      <c r="B43" s="52" t="s">
        <v>138</v>
      </c>
      <c r="C43" s="53" t="s">
        <v>136</v>
      </c>
      <c r="D43" s="54"/>
      <c r="E43" s="54"/>
      <c r="F43" s="54"/>
      <c r="G43" s="54"/>
      <c r="H43" s="54"/>
      <c r="I43" s="55"/>
    </row>
    <row r="44" s="3" customFormat="1" ht="17.25" customHeight="1">
      <c r="A44" s="2" t="s">
        <v>139</v>
      </c>
    </row>
  </sheetData>
  <sheetProtection/>
  <mergeCells count="8">
    <mergeCell ref="G1:I1"/>
    <mergeCell ref="A4:I4"/>
    <mergeCell ref="A6:A7"/>
    <mergeCell ref="B6:B7"/>
    <mergeCell ref="C6:C7"/>
    <mergeCell ref="D6:E6"/>
    <mergeCell ref="F6:G6"/>
    <mergeCell ref="H6:I6"/>
  </mergeCells>
  <printOptions/>
  <pageMargins left="0.7874015748031497" right="0.7086614173228347" top="0.7874015748031497" bottom="0.3937007874015748" header="0.1968503937007874" footer="0.1968503937007874"/>
  <pageSetup fitToHeight="0" fitToWidth="1" horizontalDpi="600" verticalDpi="600" orientation="portrait" paperSize="9" scale="6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Аджиев Мухаммат Срафилович</cp:lastModifiedBy>
  <cp:lastPrinted>2014-11-21T07:00:21Z</cp:lastPrinted>
  <dcterms:created xsi:type="dcterms:W3CDTF">2014-08-15T10:06:32Z</dcterms:created>
  <dcterms:modified xsi:type="dcterms:W3CDTF">2014-11-21T07:00:27Z</dcterms:modified>
  <cp:category/>
  <cp:version/>
  <cp:contentType/>
  <cp:contentStatus/>
</cp:coreProperties>
</file>