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JUN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4" i="1" l="1"/>
  <c r="D27" i="1"/>
  <c r="I21" i="1" l="1"/>
  <c r="I23" i="1"/>
  <c r="AA12" i="1"/>
  <c r="AB12" i="1"/>
  <c r="AC12" i="1"/>
  <c r="Z12" i="1"/>
  <c r="AA11" i="1"/>
  <c r="AB11" i="1"/>
  <c r="AC11" i="1"/>
  <c r="Z11" i="1"/>
  <c r="AA10" i="1" l="1"/>
  <c r="AB10" i="1"/>
  <c r="AC10" i="1"/>
  <c r="Z10" i="1"/>
  <c r="AA9" i="1"/>
  <c r="AB9" i="1"/>
  <c r="AC9" i="1"/>
  <c r="Z9" i="1"/>
  <c r="AA8" i="1"/>
  <c r="AB8" i="1"/>
  <c r="AC8" i="1"/>
  <c r="Z8" i="1"/>
  <c r="E16" i="1" l="1"/>
  <c r="Q12" i="1" l="1"/>
  <c r="R12" i="1"/>
  <c r="S12" i="1"/>
  <c r="P12" i="1"/>
  <c r="Q11" i="1"/>
  <c r="R11" i="1"/>
  <c r="S11" i="1"/>
  <c r="P11" i="1"/>
  <c r="Q10" i="1"/>
  <c r="R10" i="1"/>
  <c r="S10" i="1"/>
  <c r="P10" i="1"/>
  <c r="Q9" i="1"/>
  <c r="R9" i="1"/>
  <c r="S9" i="1"/>
  <c r="P9" i="1"/>
  <c r="Q8" i="1"/>
  <c r="Q17" i="1" s="1"/>
  <c r="R8" i="1"/>
  <c r="S8" i="1"/>
  <c r="P8" i="1"/>
  <c r="V12" i="1"/>
  <c r="W12" i="1"/>
  <c r="X12" i="1"/>
  <c r="U12" i="1"/>
  <c r="T12" i="1" s="1"/>
  <c r="V11" i="1"/>
  <c r="W11" i="1"/>
  <c r="X11" i="1"/>
  <c r="U11" i="1"/>
  <c r="T11" i="1" s="1"/>
  <c r="V10" i="1"/>
  <c r="W10" i="1"/>
  <c r="X10" i="1"/>
  <c r="U10" i="1"/>
  <c r="V9" i="1"/>
  <c r="W9" i="1"/>
  <c r="X9" i="1"/>
  <c r="U9" i="1"/>
  <c r="V8" i="1"/>
  <c r="W8" i="1"/>
  <c r="X8" i="1"/>
  <c r="U8" i="1"/>
  <c r="T8" i="1" s="1"/>
  <c r="L12" i="1"/>
  <c r="M12" i="1"/>
  <c r="N12" i="1"/>
  <c r="K12" i="1"/>
  <c r="L11" i="1"/>
  <c r="M11" i="1"/>
  <c r="N11" i="1"/>
  <c r="K11" i="1"/>
  <c r="L10" i="1"/>
  <c r="M10" i="1"/>
  <c r="N10" i="1"/>
  <c r="K10" i="1"/>
  <c r="L9" i="1"/>
  <c r="M9" i="1"/>
  <c r="N9" i="1"/>
  <c r="K9" i="1"/>
  <c r="L8" i="1"/>
  <c r="M8" i="1"/>
  <c r="N8" i="1"/>
  <c r="K8" i="1"/>
  <c r="G12" i="1"/>
  <c r="H12" i="1"/>
  <c r="I12" i="1"/>
  <c r="F12" i="1"/>
  <c r="G11" i="1"/>
  <c r="H11" i="1"/>
  <c r="I11" i="1"/>
  <c r="F11" i="1"/>
  <c r="G10" i="1"/>
  <c r="H10" i="1"/>
  <c r="I10" i="1"/>
  <c r="F10" i="1"/>
  <c r="G9" i="1"/>
  <c r="H9" i="1"/>
  <c r="I9" i="1"/>
  <c r="F9" i="1"/>
  <c r="G8" i="1"/>
  <c r="H8" i="1"/>
  <c r="I8" i="1"/>
  <c r="F8" i="1"/>
  <c r="E8" i="1" s="1"/>
  <c r="Y12" i="1"/>
  <c r="Y11" i="1"/>
  <c r="Y10" i="1"/>
  <c r="Y9" i="1"/>
  <c r="Y8" i="1"/>
  <c r="O8" i="1" l="1"/>
  <c r="P17" i="1"/>
  <c r="T10" i="1"/>
  <c r="T9" i="1"/>
  <c r="J9" i="1"/>
  <c r="K17" i="1"/>
  <c r="J10" i="1"/>
  <c r="J11" i="1"/>
  <c r="J8" i="1"/>
  <c r="C8" i="1" s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C16" i="1" s="1"/>
  <c r="J15" i="1"/>
  <c r="J14" i="1"/>
  <c r="J13" i="1"/>
  <c r="J12" i="1"/>
  <c r="E15" i="1"/>
  <c r="E14" i="1"/>
  <c r="C14" i="1" s="1"/>
  <c r="E13" i="1"/>
  <c r="C13" i="1" s="1"/>
  <c r="E18" i="1"/>
  <c r="E19" i="1"/>
  <c r="C19" i="1" s="1"/>
  <c r="E20" i="1"/>
  <c r="E21" i="1"/>
  <c r="C21" i="1" s="1"/>
  <c r="E22" i="1"/>
  <c r="E23" i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I29" i="1"/>
  <c r="E29" i="1" s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3" i="1"/>
  <c r="C20" i="1"/>
  <c r="Y17" i="1"/>
  <c r="J29" i="1" l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<sst xmlns="http://schemas.openxmlformats.org/spreadsheetml/2006/main" count="68" uniqueCount="31">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</sst>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7" xfId="0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.%20&#1072;&#1085;&#1072;&#1083;&#1080;&#1079;&#1072;%20&#1080;%20&#1082;&#1086;&#1085;&#1090;&#1088;&#1086;&#1083;&#1103;%20&#1087;&#1088;&#1086;&#1076;&#1072;&#1078;%20&#1085;&#1072;%20&#1088;&#1086;&#1079;&#1085;.%20&#1088;&#1099;&#1085;&#1082;&#1077;/&#1054;&#1058;&#1063;&#1045;&#1058;&#1067;/&#1060;&#1086;&#1088;&#1084;&#1072;%2046/2023/&#1048;&#1085;&#1075;&#1091;&#1096;&#1077;&#1090;&#1080;&#1103;/46EE.STX(v1.0.4)%20&#1080;&#1102;&#1085;&#1100;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48">
          <cell r="AI48">
            <v>392.04</v>
          </cell>
          <cell r="AJ48">
            <v>5.1749999999999998</v>
          </cell>
          <cell r="AK48">
            <v>437.74400000000003</v>
          </cell>
          <cell r="AW48">
            <v>0.55400000000000005</v>
          </cell>
          <cell r="AX48">
            <v>7.0000000000000001E-3</v>
          </cell>
          <cell r="AY48">
            <v>0.59499999999999997</v>
          </cell>
          <cell r="BK48">
            <v>505</v>
          </cell>
          <cell r="BM48">
            <v>417.25900000000001</v>
          </cell>
          <cell r="BY48">
            <v>0.66100000000000003</v>
          </cell>
          <cell r="CA48">
            <v>0.438</v>
          </cell>
          <cell r="CM48">
            <v>0.66400000000000003</v>
          </cell>
          <cell r="CO48">
            <v>0.48799999999999999</v>
          </cell>
        </row>
        <row r="51">
          <cell r="I51">
            <v>56.496000000000002</v>
          </cell>
          <cell r="AJ51">
            <v>1723.6469999999999</v>
          </cell>
          <cell r="AK51">
            <v>2884.7820000000002</v>
          </cell>
          <cell r="AX51">
            <v>2.4039999999999999</v>
          </cell>
          <cell r="AY51">
            <v>4.0250000000000004</v>
          </cell>
          <cell r="BK51">
            <v>321.20800000000003</v>
          </cell>
          <cell r="BY51">
            <v>0.47199999999999998</v>
          </cell>
          <cell r="CM51">
            <v>0.47599999999999998</v>
          </cell>
        </row>
        <row r="52">
          <cell r="AI52">
            <v>369.72</v>
          </cell>
          <cell r="AW52">
            <v>0.51400000000000001</v>
          </cell>
          <cell r="BK52">
            <v>785.68</v>
          </cell>
          <cell r="BL52">
            <v>0.24</v>
          </cell>
          <cell r="BY52">
            <v>1.091</v>
          </cell>
          <cell r="CM52">
            <v>1.091</v>
          </cell>
        </row>
        <row r="53">
          <cell r="I53">
            <v>149.708</v>
          </cell>
          <cell r="AJ53">
            <v>26.547999999999998</v>
          </cell>
          <cell r="AK53">
            <v>562.76900000000001</v>
          </cell>
          <cell r="AX53">
            <v>3.6999999999999998E-2</v>
          </cell>
          <cell r="AY53">
            <v>0.78200000000000003</v>
          </cell>
        </row>
        <row r="66">
          <cell r="I66">
            <v>662.00099999999998</v>
          </cell>
          <cell r="J66">
            <v>111.18600000000001</v>
          </cell>
          <cell r="BL66">
            <v>39.408000000000001</v>
          </cell>
          <cell r="BZ66">
            <v>5.5E-2</v>
          </cell>
          <cell r="CN66">
            <v>5.5E-2</v>
          </cell>
        </row>
        <row r="69">
          <cell r="G69">
            <v>176.84</v>
          </cell>
          <cell r="H69">
            <v>25.373000000000001</v>
          </cell>
          <cell r="I69">
            <v>3869.2139999999999</v>
          </cell>
          <cell r="J69">
            <v>1386.8509999999999</v>
          </cell>
          <cell r="AK69">
            <v>208.96100000000001</v>
          </cell>
          <cell r="AL69">
            <v>2.1619999999999999</v>
          </cell>
          <cell r="AY69">
            <v>0.29799999999999999</v>
          </cell>
          <cell r="AZ69">
            <v>3.0000000000000001E-3</v>
          </cell>
          <cell r="BL69">
            <v>31.05</v>
          </cell>
          <cell r="BM69">
            <v>3.5110000000000001</v>
          </cell>
          <cell r="BN69">
            <v>89.790999999999997</v>
          </cell>
          <cell r="BZ69">
            <v>4.2999999999999997E-2</v>
          </cell>
          <cell r="CA69">
            <v>6.0000000000000001E-3</v>
          </cell>
          <cell r="CB69">
            <v>0.128</v>
          </cell>
          <cell r="CN69">
            <v>4.2999999999999997E-2</v>
          </cell>
          <cell r="CP69">
            <v>0.14299999999999999</v>
          </cell>
        </row>
        <row r="70">
          <cell r="I70">
            <v>23.477</v>
          </cell>
          <cell r="J70">
            <v>15.675000000000001</v>
          </cell>
        </row>
        <row r="71">
          <cell r="G71">
            <v>84.16</v>
          </cell>
          <cell r="H71">
            <v>35.463999999999999</v>
          </cell>
          <cell r="I71">
            <v>3436.53</v>
          </cell>
          <cell r="J71">
            <v>1337.5219999999999</v>
          </cell>
        </row>
      </sheetData>
      <sheetData sheetId="3"/>
      <sheetData sheetId="4">
        <row r="27">
          <cell r="F27">
            <v>134.685</v>
          </cell>
        </row>
        <row r="36">
          <cell r="F36">
            <v>7969.415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9">
      <c r="A2" s="82"/>
      <c r="B2" s="85" t="s">
        <v>0</v>
      </c>
      <c r="C2" s="79" t="s">
        <v>30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1"/>
    </row>
    <row r="3" spans="1:29" ht="27.75" customHeight="1">
      <c r="A3" s="83"/>
      <c r="B3" s="86"/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"/>
      <c r="P3" s="1"/>
      <c r="Q3" s="1"/>
      <c r="R3" s="1"/>
      <c r="S3" s="1"/>
      <c r="T3" s="95" t="s">
        <v>2</v>
      </c>
      <c r="U3" s="96"/>
      <c r="V3" s="96"/>
      <c r="W3" s="96"/>
      <c r="X3" s="97"/>
      <c r="Y3" s="95" t="s">
        <v>2</v>
      </c>
      <c r="Z3" s="96"/>
      <c r="AA3" s="96"/>
      <c r="AB3" s="96"/>
      <c r="AC3" s="97"/>
    </row>
    <row r="4" spans="1:29" ht="15" customHeight="1">
      <c r="A4" s="83"/>
      <c r="B4" s="86"/>
      <c r="C4" s="90" t="s">
        <v>3</v>
      </c>
      <c r="D4" s="89" t="s">
        <v>4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3"/>
      <c r="B5" s="86"/>
      <c r="C5" s="91"/>
      <c r="D5" s="109" t="s">
        <v>5</v>
      </c>
      <c r="E5" s="111" t="s">
        <v>6</v>
      </c>
      <c r="F5" s="112"/>
      <c r="G5" s="112"/>
      <c r="H5" s="112"/>
      <c r="I5" s="113"/>
      <c r="J5" s="111" t="s">
        <v>7</v>
      </c>
      <c r="K5" s="112"/>
      <c r="L5" s="112"/>
      <c r="M5" s="112"/>
      <c r="N5" s="112"/>
      <c r="O5" s="86" t="s">
        <v>8</v>
      </c>
      <c r="P5" s="89"/>
      <c r="Q5" s="89"/>
      <c r="R5" s="89"/>
      <c r="S5" s="114"/>
      <c r="T5" s="95" t="s">
        <v>7</v>
      </c>
      <c r="U5" s="96"/>
      <c r="V5" s="96"/>
      <c r="W5" s="96"/>
      <c r="X5" s="97"/>
      <c r="Y5" s="98" t="s">
        <v>8</v>
      </c>
      <c r="Z5" s="96"/>
      <c r="AA5" s="96"/>
      <c r="AB5" s="96"/>
      <c r="AC5" s="97"/>
    </row>
    <row r="6" spans="1:29" ht="15" customHeight="1">
      <c r="A6" s="83"/>
      <c r="B6" s="86"/>
      <c r="C6" s="91"/>
      <c r="D6" s="109"/>
      <c r="E6" s="106" t="s">
        <v>9</v>
      </c>
      <c r="F6" s="106" t="s">
        <v>10</v>
      </c>
      <c r="G6" s="106"/>
      <c r="H6" s="106"/>
      <c r="I6" s="106"/>
      <c r="J6" s="106" t="s">
        <v>9</v>
      </c>
      <c r="K6" s="106" t="s">
        <v>10</v>
      </c>
      <c r="L6" s="106"/>
      <c r="M6" s="106"/>
      <c r="N6" s="107"/>
      <c r="O6" s="106" t="s">
        <v>9</v>
      </c>
      <c r="P6" s="106" t="s">
        <v>10</v>
      </c>
      <c r="Q6" s="106"/>
      <c r="R6" s="106"/>
      <c r="S6" s="107"/>
      <c r="T6" s="99" t="s">
        <v>9</v>
      </c>
      <c r="U6" s="99" t="s">
        <v>10</v>
      </c>
      <c r="V6" s="99"/>
      <c r="W6" s="99"/>
      <c r="X6" s="100"/>
      <c r="Y6" s="99" t="s">
        <v>9</v>
      </c>
      <c r="Z6" s="99" t="s">
        <v>10</v>
      </c>
      <c r="AA6" s="99"/>
      <c r="AB6" s="99"/>
      <c r="AC6" s="100"/>
    </row>
    <row r="7" spans="1:29" ht="15.75" thickBot="1">
      <c r="A7" s="84"/>
      <c r="B7" s="87"/>
      <c r="C7" s="92"/>
      <c r="D7" s="110"/>
      <c r="E7" s="108"/>
      <c r="F7" s="5" t="s">
        <v>11</v>
      </c>
      <c r="G7" s="5" t="s">
        <v>12</v>
      </c>
      <c r="H7" s="5" t="s">
        <v>13</v>
      </c>
      <c r="I7" s="5" t="s">
        <v>14</v>
      </c>
      <c r="J7" s="108"/>
      <c r="K7" s="5" t="s">
        <v>11</v>
      </c>
      <c r="L7" s="5" t="s">
        <v>12</v>
      </c>
      <c r="M7" s="5" t="s">
        <v>13</v>
      </c>
      <c r="N7" s="6" t="s">
        <v>14</v>
      </c>
      <c r="O7" s="108"/>
      <c r="P7" s="5" t="s">
        <v>11</v>
      </c>
      <c r="Q7" s="5" t="s">
        <v>12</v>
      </c>
      <c r="R7" s="5" t="s">
        <v>13</v>
      </c>
      <c r="S7" s="6" t="s">
        <v>14</v>
      </c>
      <c r="T7" s="101"/>
      <c r="U7" s="7" t="s">
        <v>11</v>
      </c>
      <c r="V7" s="7" t="s">
        <v>12</v>
      </c>
      <c r="W7" s="7" t="s">
        <v>13</v>
      </c>
      <c r="X7" s="8" t="s">
        <v>14</v>
      </c>
      <c r="Y7" s="101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102" t="s">
        <v>15</v>
      </c>
      <c r="B8" s="9" t="s">
        <v>16</v>
      </c>
      <c r="C8" s="10">
        <f>E8+J8+D8+O8</f>
        <v>2569.8130000000001</v>
      </c>
      <c r="D8" s="11"/>
      <c r="E8" s="69">
        <f>F8+G8+H8+I8</f>
        <v>773.18700000000001</v>
      </c>
      <c r="F8" s="70">
        <f>'[1]Раздел I. А'!G48+'[1]Раздел I. А'!G66</f>
        <v>0</v>
      </c>
      <c r="G8" s="70">
        <f>'[1]Раздел I. А'!H48+'[1]Раздел I. А'!H66</f>
        <v>0</v>
      </c>
      <c r="H8" s="70">
        <f>'[1]Раздел I. А'!I48+'[1]Раздел I. А'!I66</f>
        <v>662.00099999999998</v>
      </c>
      <c r="I8" s="70">
        <f>'[1]Раздел I. А'!J48+'[1]Раздел I. А'!J66</f>
        <v>111.18600000000001</v>
      </c>
      <c r="J8" s="13">
        <f t="shared" ref="J8:J16" si="0">K8+L8+M8+N8</f>
        <v>834.95900000000006</v>
      </c>
      <c r="K8" s="13">
        <f>'[1]Раздел I. А'!AI48+'[1]Раздел I. А'!AI66</f>
        <v>392.04</v>
      </c>
      <c r="L8" s="13">
        <f>'[1]Раздел I. А'!AJ48+'[1]Раздел I. А'!AJ66</f>
        <v>5.1749999999999998</v>
      </c>
      <c r="M8" s="13">
        <f>'[1]Раздел I. А'!AK48+'[1]Раздел I. А'!AK66</f>
        <v>437.74400000000003</v>
      </c>
      <c r="N8" s="13">
        <f>'[1]Раздел I. А'!AL48+'[1]Раздел I. А'!AL66</f>
        <v>0</v>
      </c>
      <c r="O8" s="13">
        <f>P8+Q8+R8+S8</f>
        <v>961.66700000000003</v>
      </c>
      <c r="P8" s="13">
        <f>'[1]Раздел I. А'!BK48+'[1]Раздел I. А'!BK66</f>
        <v>505</v>
      </c>
      <c r="Q8" s="13">
        <f>'[1]Раздел I. А'!BL48+'[1]Раздел I. А'!BL66</f>
        <v>39.408000000000001</v>
      </c>
      <c r="R8" s="13">
        <f>'[1]Раздел I. А'!BM48+'[1]Раздел I. А'!BM66</f>
        <v>417.25900000000001</v>
      </c>
      <c r="S8" s="13">
        <f>'[1]Раздел I. А'!BN48+'[1]Раздел I. А'!BN66</f>
        <v>0</v>
      </c>
      <c r="T8" s="12">
        <f>U8+V8+W8+X8</f>
        <v>1.1560000000000001</v>
      </c>
      <c r="U8" s="14">
        <f>'[1]Раздел I. А'!AW48+'[1]Раздел I. А'!AW66</f>
        <v>0.55400000000000005</v>
      </c>
      <c r="V8" s="14">
        <f>'[1]Раздел I. А'!AX48+'[1]Раздел I. А'!AX66</f>
        <v>7.0000000000000001E-3</v>
      </c>
      <c r="W8" s="14">
        <f>'[1]Раздел I. А'!AY48+'[1]Раздел I. А'!AY66</f>
        <v>0.59499999999999997</v>
      </c>
      <c r="X8" s="74">
        <f>'[1]Раздел I. А'!AZ48+'[1]Раздел I. А'!AZ66</f>
        <v>0</v>
      </c>
      <c r="Y8" s="75">
        <f>Z8+AA8+AB8+AC8</f>
        <v>2.3610000000000002</v>
      </c>
      <c r="Z8" s="14">
        <f>'[1]Раздел I. А'!BY48+'[1]Раздел I. А'!BY66+'[1]Раздел I. А'!CM48+'[1]Раздел I. А'!CM66</f>
        <v>1.3250000000000002</v>
      </c>
      <c r="AA8" s="14">
        <f>'[1]Раздел I. А'!BZ48+'[1]Раздел I. А'!BZ66+'[1]Раздел I. А'!CN48+'[1]Раздел I. А'!CN66</f>
        <v>0.11</v>
      </c>
      <c r="AB8" s="14">
        <f>'[1]Раздел I. А'!CA48+'[1]Раздел I. А'!CA66+'[1]Раздел I. А'!CO48+'[1]Раздел I. А'!CO66</f>
        <v>0.92599999999999993</v>
      </c>
      <c r="AC8" s="78">
        <f>'[1]Раздел I. А'!CB48+'[1]Раздел I. А'!CB66+'[1]Раздел I. А'!CP48+'[1]Раздел I. А'!CP66</f>
        <v>0</v>
      </c>
    </row>
    <row r="9" spans="1:29">
      <c r="A9" s="103"/>
      <c r="B9" s="16" t="s">
        <v>19</v>
      </c>
      <c r="C9" s="17">
        <f t="shared" ref="C9:C16" si="1">E9+J9+D9+O9</f>
        <v>10779.886</v>
      </c>
      <c r="D9" s="18"/>
      <c r="E9" s="71">
        <f t="shared" ref="E9:E15" si="2">F9+G9+H9+I9</f>
        <v>5514.7739999999994</v>
      </c>
      <c r="F9" s="70">
        <f>'[1]Раздел I. А'!G51+'[1]Раздел I. А'!G69</f>
        <v>176.84</v>
      </c>
      <c r="G9" s="70">
        <f>'[1]Раздел I. А'!H51+'[1]Раздел I. А'!H69</f>
        <v>25.373000000000001</v>
      </c>
      <c r="H9" s="70">
        <f>'[1]Раздел I. А'!I51+'[1]Раздел I. А'!I69</f>
        <v>3925.71</v>
      </c>
      <c r="I9" s="70">
        <f>'[1]Раздел I. А'!J51+'[1]Раздел I. А'!J69</f>
        <v>1386.8509999999999</v>
      </c>
      <c r="J9" s="13">
        <f t="shared" si="0"/>
        <v>4819.5520000000006</v>
      </c>
      <c r="K9" s="70">
        <f>'[1]Раздел I. А'!AI51+'[1]Раздел I. А'!AI69</f>
        <v>0</v>
      </c>
      <c r="L9" s="70">
        <f>'[1]Раздел I. А'!AJ51+'[1]Раздел I. А'!AJ69</f>
        <v>1723.6469999999999</v>
      </c>
      <c r="M9" s="70">
        <f>'[1]Раздел I. А'!AK51+'[1]Раздел I. А'!AK69</f>
        <v>3093.7430000000004</v>
      </c>
      <c r="N9" s="70">
        <f>'[1]Раздел I. А'!AL51+'[1]Раздел I. А'!AL69</f>
        <v>2.1619999999999999</v>
      </c>
      <c r="O9" s="13">
        <f t="shared" ref="O9:O16" si="3">P9+Q9+R9+S9</f>
        <v>445.56000000000006</v>
      </c>
      <c r="P9" s="70">
        <f>'[1]Раздел I. А'!BK51+'[1]Раздел I. А'!BK69</f>
        <v>321.20800000000003</v>
      </c>
      <c r="Q9" s="70">
        <f>'[1]Раздел I. А'!BL51+'[1]Раздел I. А'!BL69</f>
        <v>31.05</v>
      </c>
      <c r="R9" s="70">
        <f>'[1]Раздел I. А'!BM51+'[1]Раздел I. А'!BM69</f>
        <v>3.5110000000000001</v>
      </c>
      <c r="S9" s="70">
        <f>'[1]Раздел I. А'!BN51+'[1]Раздел I. А'!BN69</f>
        <v>89.790999999999997</v>
      </c>
      <c r="T9" s="12">
        <f t="shared" ref="T9:T12" si="4">U9+V9+W9+X9</f>
        <v>6.73</v>
      </c>
      <c r="U9" s="14">
        <f>'[1]Раздел I. А'!AW51+'[1]Раздел I. А'!AW69</f>
        <v>0</v>
      </c>
      <c r="V9" s="14">
        <f>'[1]Раздел I. А'!AX51+'[1]Раздел I. А'!AX69</f>
        <v>2.4039999999999999</v>
      </c>
      <c r="W9" s="14">
        <f>'[1]Раздел I. А'!AY51+'[1]Раздел I. А'!AY69</f>
        <v>4.3230000000000004</v>
      </c>
      <c r="X9" s="74">
        <f>'[1]Раздел I. А'!AZ51+'[1]Раздел I. А'!AZ69</f>
        <v>3.0000000000000001E-3</v>
      </c>
      <c r="Y9" s="76">
        <f t="shared" ref="Y9:Y12" si="5">Z9+AA9+AB9+AC9</f>
        <v>1.3109999999999999</v>
      </c>
      <c r="Z9" s="14">
        <f>'[1]Раздел I. А'!BY51+'[1]Раздел I. А'!BY69+'[1]Раздел I. А'!CM51+'[1]Раздел I. А'!CM69</f>
        <v>0.94799999999999995</v>
      </c>
      <c r="AA9" s="14">
        <f>'[1]Раздел I. А'!BZ51+'[1]Раздел I. А'!BZ69+'[1]Раздел I. А'!CN51+'[1]Раздел I. А'!CN69</f>
        <v>8.5999999999999993E-2</v>
      </c>
      <c r="AB9" s="14">
        <f>'[1]Раздел I. А'!CA51+'[1]Раздел I. А'!CA69+'[1]Раздел I. А'!CO51+'[1]Раздел I. А'!CO69</f>
        <v>6.0000000000000001E-3</v>
      </c>
      <c r="AC9" s="15">
        <f>'[1]Раздел I. А'!CB51+'[1]Раздел I. А'!CB69+'[1]Раздел I. А'!CP51+'[1]Раздел I. А'!CP69</f>
        <v>0.27100000000000002</v>
      </c>
    </row>
    <row r="10" spans="1:29">
      <c r="A10" s="103"/>
      <c r="B10" s="16" t="s">
        <v>20</v>
      </c>
      <c r="C10" s="17">
        <f t="shared" si="1"/>
        <v>1194.7919999999999</v>
      </c>
      <c r="D10" s="18"/>
      <c r="E10" s="71">
        <f t="shared" si="2"/>
        <v>39.152000000000001</v>
      </c>
      <c r="F10" s="70">
        <f>'[1]Раздел I. А'!G52+'[1]Раздел I. А'!G70</f>
        <v>0</v>
      </c>
      <c r="G10" s="70">
        <f>'[1]Раздел I. А'!H52+'[1]Раздел I. А'!H70</f>
        <v>0</v>
      </c>
      <c r="H10" s="70">
        <f>'[1]Раздел I. А'!I52+'[1]Раздел I. А'!I70</f>
        <v>23.477</v>
      </c>
      <c r="I10" s="70">
        <f>'[1]Раздел I. А'!J52+'[1]Раздел I. А'!J70</f>
        <v>15.675000000000001</v>
      </c>
      <c r="J10" s="13">
        <f t="shared" si="0"/>
        <v>369.72</v>
      </c>
      <c r="K10" s="70">
        <f>'[1]Раздел I. А'!AI52+'[1]Раздел I. А'!AI70</f>
        <v>369.72</v>
      </c>
      <c r="L10" s="70">
        <f>'[1]Раздел I. А'!AJ52+'[1]Раздел I. А'!AJ70</f>
        <v>0</v>
      </c>
      <c r="M10" s="70">
        <f>'[1]Раздел I. А'!AK52+'[1]Раздел I. А'!AK70</f>
        <v>0</v>
      </c>
      <c r="N10" s="70">
        <f>'[1]Раздел I. А'!AL52+'[1]Раздел I. А'!AL70</f>
        <v>0</v>
      </c>
      <c r="O10" s="13">
        <f t="shared" si="3"/>
        <v>785.92</v>
      </c>
      <c r="P10" s="70">
        <f>'[1]Раздел I. А'!BK52+'[1]Раздел I. А'!BK70</f>
        <v>785.68</v>
      </c>
      <c r="Q10" s="70">
        <f>'[1]Раздел I. А'!BL52+'[1]Раздел I. А'!BL70</f>
        <v>0.24</v>
      </c>
      <c r="R10" s="70">
        <f>'[1]Раздел I. А'!BM52+'[1]Раздел I. А'!BM70</f>
        <v>0</v>
      </c>
      <c r="S10" s="70">
        <f>'[1]Раздел I. А'!BN52+'[1]Раздел I. А'!BN70</f>
        <v>0</v>
      </c>
      <c r="T10" s="12">
        <f t="shared" si="4"/>
        <v>0.51400000000000001</v>
      </c>
      <c r="U10" s="14">
        <f>'[1]Раздел I. А'!AW52+'[1]Раздел I. А'!AW70</f>
        <v>0.51400000000000001</v>
      </c>
      <c r="V10" s="14">
        <f>'[1]Раздел I. А'!AX52+'[1]Раздел I. А'!AX70</f>
        <v>0</v>
      </c>
      <c r="W10" s="14">
        <f>'[1]Раздел I. А'!AY52+'[1]Раздел I. А'!AY70</f>
        <v>0</v>
      </c>
      <c r="X10" s="74">
        <f>'[1]Раздел I. А'!AZ52+'[1]Раздел I. А'!AZ70</f>
        <v>0</v>
      </c>
      <c r="Y10" s="76">
        <f t="shared" si="5"/>
        <v>2.1819999999999999</v>
      </c>
      <c r="Z10" s="14">
        <f>'[1]Раздел I. А'!BY52+'[1]Раздел I. А'!BY70+'[1]Раздел I. А'!CM52+'[1]Раздел I. А'!CM70</f>
        <v>2.1819999999999999</v>
      </c>
      <c r="AA10" s="14">
        <f>'[1]Раздел I. А'!BZ52+'[1]Раздел I. А'!BZ70+'[1]Раздел I. А'!CN52+'[1]Раздел I. А'!CN70</f>
        <v>0</v>
      </c>
      <c r="AB10" s="14">
        <f>'[1]Раздел I. А'!CA52+'[1]Раздел I. А'!CA70+'[1]Раздел I. А'!CO52+'[1]Раздел I. А'!CO70</f>
        <v>0</v>
      </c>
      <c r="AC10" s="15">
        <f>'[1]Раздел I. А'!CB52+'[1]Раздел I. А'!CB70+'[1]Раздел I. А'!CP52+'[1]Раздел I. А'!CP70</f>
        <v>0</v>
      </c>
    </row>
    <row r="11" spans="1:29" ht="15.75" customHeight="1">
      <c r="A11" s="103"/>
      <c r="B11" s="16" t="s">
        <v>21</v>
      </c>
      <c r="C11" s="17">
        <f t="shared" si="1"/>
        <v>5632.701</v>
      </c>
      <c r="D11" s="18"/>
      <c r="E11" s="71">
        <f t="shared" si="2"/>
        <v>5043.384</v>
      </c>
      <c r="F11" s="70">
        <f>'[1]Раздел I. А'!G53+'[1]Раздел I. А'!G71</f>
        <v>84.16</v>
      </c>
      <c r="G11" s="70">
        <f>'[1]Раздел I. А'!H53+'[1]Раздел I. А'!H71</f>
        <v>35.463999999999999</v>
      </c>
      <c r="H11" s="70">
        <f>'[1]Раздел I. А'!I53+'[1]Раздел I. А'!I71</f>
        <v>3586.2380000000003</v>
      </c>
      <c r="I11" s="70">
        <f>'[1]Раздел I. А'!J53+'[1]Раздел I. А'!J71</f>
        <v>1337.5219999999999</v>
      </c>
      <c r="J11" s="13">
        <f t="shared" si="0"/>
        <v>589.31700000000001</v>
      </c>
      <c r="K11" s="70">
        <f>'[1]Раздел I. А'!AI53+'[1]Раздел I. А'!AI71</f>
        <v>0</v>
      </c>
      <c r="L11" s="70">
        <f>'[1]Раздел I. А'!AJ53+'[1]Раздел I. А'!AJ71</f>
        <v>26.547999999999998</v>
      </c>
      <c r="M11" s="70">
        <f>'[1]Раздел I. А'!AK53+'[1]Раздел I. А'!AK71</f>
        <v>562.76900000000001</v>
      </c>
      <c r="N11" s="70">
        <f>'[1]Раздел I. А'!AL53+'[1]Раздел I. А'!AL71</f>
        <v>0</v>
      </c>
      <c r="O11" s="13">
        <f t="shared" si="3"/>
        <v>0</v>
      </c>
      <c r="P11" s="70">
        <f>'[1]Раздел I. А'!BK53+'[1]Раздел I. А'!BK71</f>
        <v>0</v>
      </c>
      <c r="Q11" s="70">
        <f>'[1]Раздел I. А'!BL53+'[1]Раздел I. А'!BL71</f>
        <v>0</v>
      </c>
      <c r="R11" s="70">
        <f>'[1]Раздел I. А'!BM53+'[1]Раздел I. А'!BM71</f>
        <v>0</v>
      </c>
      <c r="S11" s="70">
        <f>'[1]Раздел I. А'!BN53+'[1]Раздел I. А'!BN71</f>
        <v>0</v>
      </c>
      <c r="T11" s="12">
        <f t="shared" si="4"/>
        <v>0.81900000000000006</v>
      </c>
      <c r="U11" s="14">
        <f>'[1]Раздел I. А'!AW53+'[1]Раздел I. А'!AW71</f>
        <v>0</v>
      </c>
      <c r="V11" s="14">
        <f>'[1]Раздел I. А'!AX53+'[1]Раздел I. А'!AX71</f>
        <v>3.6999999999999998E-2</v>
      </c>
      <c r="W11" s="14">
        <f>'[1]Раздел I. А'!AY53+'[1]Раздел I. А'!AY71</f>
        <v>0.78200000000000003</v>
      </c>
      <c r="X11" s="74">
        <f>'[1]Раздел I. А'!AZ53+'[1]Раздел I. А'!AZ71</f>
        <v>0</v>
      </c>
      <c r="Y11" s="76">
        <f t="shared" si="5"/>
        <v>0</v>
      </c>
      <c r="Z11" s="14">
        <f>'[1]Раздел I. А'!BY53+'[1]Раздел I. А'!BY71+'[1]Раздел I. А'!CM53+'[1]Раздел I. А'!CM71</f>
        <v>0</v>
      </c>
      <c r="AA11" s="14">
        <f>'[1]Раздел I. А'!BZ53+'[1]Раздел I. А'!BZ71+'[1]Раздел I. А'!CN53+'[1]Раздел I. А'!CN71</f>
        <v>0</v>
      </c>
      <c r="AB11" s="14">
        <f>'[1]Раздел I. А'!CA53+'[1]Раздел I. А'!CA71+'[1]Раздел I. А'!CO53+'[1]Раздел I. А'!CO71</f>
        <v>0</v>
      </c>
      <c r="AC11" s="15">
        <f>'[1]Раздел I. А'!CB53+'[1]Раздел I. А'!CB71+'[1]Раздел I. А'!CP53+'[1]Раздел I. А'!CP71</f>
        <v>0</v>
      </c>
    </row>
    <row r="12" spans="1:29" ht="13.5" customHeight="1">
      <c r="A12" s="103"/>
      <c r="B12" s="16" t="s">
        <v>22</v>
      </c>
      <c r="C12" s="17">
        <f t="shared" si="1"/>
        <v>0</v>
      </c>
      <c r="D12" s="18"/>
      <c r="E12" s="71">
        <f t="shared" si="2"/>
        <v>0</v>
      </c>
      <c r="F12" s="70">
        <f>'[1]Раздел I. А'!G54+'[1]Раздел I. А'!G72</f>
        <v>0</v>
      </c>
      <c r="G12" s="70">
        <f>'[1]Раздел I. А'!H54+'[1]Раздел I. А'!H72</f>
        <v>0</v>
      </c>
      <c r="H12" s="70">
        <f>'[1]Раздел I. А'!I54+'[1]Раздел I. А'!I72</f>
        <v>0</v>
      </c>
      <c r="I12" s="70">
        <f>'[1]Раздел I. А'!J54+'[1]Раздел I. А'!J72</f>
        <v>0</v>
      </c>
      <c r="J12" s="13">
        <f t="shared" si="0"/>
        <v>0</v>
      </c>
      <c r="K12" s="70">
        <f>'[1]Раздел I. А'!AI54+'[1]Раздел I. А'!AI72</f>
        <v>0</v>
      </c>
      <c r="L12" s="70">
        <f>'[1]Раздел I. А'!AJ54+'[1]Раздел I. А'!AJ72</f>
        <v>0</v>
      </c>
      <c r="M12" s="70">
        <f>'[1]Раздел I. А'!AK54+'[1]Раздел I. А'!AK72</f>
        <v>0</v>
      </c>
      <c r="N12" s="70">
        <f>'[1]Раздел I. А'!AL54+'[1]Раздел I. А'!AL72</f>
        <v>0</v>
      </c>
      <c r="O12" s="13">
        <f t="shared" si="3"/>
        <v>0</v>
      </c>
      <c r="P12" s="70">
        <f>'[1]Раздел I. А'!BK54+'[1]Раздел I. А'!BK72</f>
        <v>0</v>
      </c>
      <c r="Q12" s="70">
        <f>'[1]Раздел I. А'!BL54+'[1]Раздел I. А'!BL72</f>
        <v>0</v>
      </c>
      <c r="R12" s="70">
        <f>'[1]Раздел I. А'!BM54+'[1]Раздел I. А'!BM72</f>
        <v>0</v>
      </c>
      <c r="S12" s="70">
        <f>'[1]Раздел I. А'!BN54+'[1]Раздел I. А'!BN72</f>
        <v>0</v>
      </c>
      <c r="T12" s="12">
        <f t="shared" si="4"/>
        <v>0</v>
      </c>
      <c r="U12" s="14">
        <f>'[1]Раздел I. А'!AW54+'[1]Раздел I. А'!AW71</f>
        <v>0</v>
      </c>
      <c r="V12" s="14">
        <f>'[1]Раздел I. А'!AX54+'[1]Раздел I. А'!AX71</f>
        <v>0</v>
      </c>
      <c r="W12" s="14">
        <f>'[1]Раздел I. А'!AY54+'[1]Раздел I. А'!AY71</f>
        <v>0</v>
      </c>
      <c r="X12" s="74">
        <f>'[1]Раздел I. А'!AZ54+'[1]Раздел I. А'!AZ71</f>
        <v>0</v>
      </c>
      <c r="Y12" s="76">
        <f t="shared" si="5"/>
        <v>0</v>
      </c>
      <c r="Z12" s="14">
        <f>'[1]Раздел I. А'!CM54+'[1]Раздел I. А'!CM72+'[1]Раздел I. А'!BY72+'[1]Раздел I. А'!BY54</f>
        <v>0</v>
      </c>
      <c r="AA12" s="14">
        <f>'[1]Раздел I. А'!CN54+'[1]Раздел I. А'!CN72+'[1]Раздел I. А'!BZ72+'[1]Раздел I. А'!BZ54</f>
        <v>0</v>
      </c>
      <c r="AB12" s="14">
        <f>'[1]Раздел I. А'!CO54+'[1]Раздел I. А'!CO72+'[1]Раздел I. А'!CA72+'[1]Раздел I. А'!CA54</f>
        <v>0</v>
      </c>
      <c r="AC12" s="15">
        <f>'[1]Раздел I. А'!CP54+'[1]Раздел I. А'!CP72+'[1]Раздел I. А'!CB72+'[1]Раздел I. А'!CB54</f>
        <v>0</v>
      </c>
    </row>
    <row r="13" spans="1:29">
      <c r="A13" s="103"/>
      <c r="B13" s="20" t="s">
        <v>23</v>
      </c>
      <c r="C13" s="21">
        <f t="shared" si="1"/>
        <v>6857.3250000000007</v>
      </c>
      <c r="D13" s="22">
        <v>6857.3250000000007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103"/>
      <c r="B14" s="20" t="s">
        <v>24</v>
      </c>
      <c r="C14" s="21">
        <f t="shared" si="1"/>
        <v>8104.1</v>
      </c>
      <c r="D14" s="22">
        <f>'[1]Раздел I. В'!$F$36+'[1]Раздел I. В'!$F$27</f>
        <v>8104.1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103"/>
      <c r="B15" s="16" t="s">
        <v>25</v>
      </c>
      <c r="C15" s="21">
        <f t="shared" si="1"/>
        <v>97.179999999999993</v>
      </c>
      <c r="D15" s="67">
        <v>97.179999999999993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103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104"/>
      <c r="B17" s="36" t="s">
        <v>27</v>
      </c>
      <c r="C17" s="60">
        <f>SUM(C8:C16)</f>
        <v>35235.796999999999</v>
      </c>
      <c r="D17" s="37">
        <f>SUM(D8:D16)</f>
        <v>15058.605000000001</v>
      </c>
      <c r="E17" s="38">
        <f t="shared" ref="E17:AC17" si="6">SUM(E8:E16)</f>
        <v>11370.496999999999</v>
      </c>
      <c r="F17" s="37">
        <f>SUM(F8:F16)</f>
        <v>261</v>
      </c>
      <c r="G17" s="37">
        <f t="shared" si="6"/>
        <v>60.837000000000003</v>
      </c>
      <c r="H17" s="37">
        <f t="shared" si="6"/>
        <v>8197.4259999999995</v>
      </c>
      <c r="I17" s="37">
        <f t="shared" si="6"/>
        <v>2851.2339999999995</v>
      </c>
      <c r="J17" s="38">
        <f t="shared" si="6"/>
        <v>6613.5480000000007</v>
      </c>
      <c r="K17" s="37">
        <f t="shared" si="6"/>
        <v>761.76</v>
      </c>
      <c r="L17" s="37">
        <f t="shared" si="6"/>
        <v>1755.37</v>
      </c>
      <c r="M17" s="37">
        <f t="shared" si="6"/>
        <v>4094.2560000000003</v>
      </c>
      <c r="N17" s="37">
        <f t="shared" si="6"/>
        <v>2.1619999999999999</v>
      </c>
      <c r="O17" s="77">
        <f t="shared" si="6"/>
        <v>2193.1469999999999</v>
      </c>
      <c r="P17" s="37">
        <f>SUM(P8:P16)</f>
        <v>1611.8879999999999</v>
      </c>
      <c r="Q17" s="37">
        <f>SUM(Q8:Q16)</f>
        <v>70.697999999999993</v>
      </c>
      <c r="R17" s="37">
        <f t="shared" si="6"/>
        <v>420.77000000000004</v>
      </c>
      <c r="S17" s="37">
        <f t="shared" si="6"/>
        <v>89.790999999999997</v>
      </c>
      <c r="T17" s="39">
        <f t="shared" si="6"/>
        <v>9.2190000000000012</v>
      </c>
      <c r="U17" s="40">
        <f t="shared" si="6"/>
        <v>1.0680000000000001</v>
      </c>
      <c r="V17" s="40">
        <f t="shared" si="6"/>
        <v>2.448</v>
      </c>
      <c r="W17" s="40">
        <f t="shared" si="6"/>
        <v>5.7</v>
      </c>
      <c r="X17" s="41">
        <f t="shared" si="6"/>
        <v>3.0000000000000001E-3</v>
      </c>
      <c r="Y17" s="39">
        <f t="shared" si="6"/>
        <v>5.8540000000000001</v>
      </c>
      <c r="Z17" s="40">
        <f t="shared" si="6"/>
        <v>4.4550000000000001</v>
      </c>
      <c r="AA17" s="40">
        <f t="shared" si="6"/>
        <v>0.19600000000000001</v>
      </c>
      <c r="AB17" s="40">
        <f t="shared" si="6"/>
        <v>0.93199999999999994</v>
      </c>
      <c r="AC17" s="41">
        <f t="shared" si="6"/>
        <v>0.27100000000000002</v>
      </c>
    </row>
    <row r="18" spans="1:29">
      <c r="A18" s="105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idden="1" outlineLevel="1">
      <c r="A19" s="103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103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4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103"/>
      <c r="B21" s="16" t="s">
        <v>19</v>
      </c>
      <c r="C21" s="17">
        <f t="shared" si="7"/>
        <v>2.1520000000000001</v>
      </c>
      <c r="D21" s="49"/>
      <c r="E21" s="49">
        <f t="shared" si="8"/>
        <v>2.1520000000000001</v>
      </c>
      <c r="F21" s="50"/>
      <c r="G21" s="50"/>
      <c r="H21" s="50"/>
      <c r="I21" s="64">
        <f>2152/1000</f>
        <v>2.1520000000000001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103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4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103"/>
      <c r="B23" s="16" t="s">
        <v>21</v>
      </c>
      <c r="C23" s="17">
        <f t="shared" si="7"/>
        <v>73.733000000000004</v>
      </c>
      <c r="D23" s="49"/>
      <c r="E23" s="49">
        <f t="shared" si="8"/>
        <v>73.733000000000004</v>
      </c>
      <c r="F23" s="50"/>
      <c r="G23" s="50"/>
      <c r="H23" s="50"/>
      <c r="I23" s="64">
        <f>(73427+306)/1000</f>
        <v>73.733000000000004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103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4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103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4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103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103"/>
      <c r="B27" s="16" t="s">
        <v>25</v>
      </c>
      <c r="C27" s="21">
        <f t="shared" si="7"/>
        <v>15.753</v>
      </c>
      <c r="D27" s="65">
        <f>(15290+463)/1000</f>
        <v>15.753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103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104"/>
      <c r="B29" s="53" t="s">
        <v>27</v>
      </c>
      <c r="C29" s="60">
        <f>E29+J29+D29</f>
        <v>91.638000000000005</v>
      </c>
      <c r="D29" s="54">
        <f>SUM(D18:D28)</f>
        <v>15.753</v>
      </c>
      <c r="E29" s="59">
        <f t="shared" si="8"/>
        <v>75.885000000000005</v>
      </c>
      <c r="F29" s="54">
        <f>SUM(F18:F28)</f>
        <v>0</v>
      </c>
      <c r="G29" s="54">
        <f>SUM(G18:G28)</f>
        <v>0</v>
      </c>
      <c r="H29" s="54">
        <f>SUM(H18:H28)</f>
        <v>0</v>
      </c>
      <c r="I29" s="61">
        <f>SUM(I18:I28)</f>
        <v>75.885000000000005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3"/>
    </row>
    <row r="32" spans="1:29">
      <c r="C32" s="73">
        <v>35235.796999999999</v>
      </c>
      <c r="I32" s="62"/>
    </row>
    <row r="33" spans="3:22">
      <c r="C33" s="68"/>
      <c r="D33" s="73"/>
      <c r="F33" s="62"/>
    </row>
    <row r="34" spans="3:22">
      <c r="C34" s="68"/>
      <c r="D34" s="66"/>
      <c r="I34" s="62"/>
      <c r="O34" s="66"/>
      <c r="P34" s="66"/>
    </row>
    <row r="35" spans="3:22">
      <c r="D35" s="66"/>
      <c r="H35" s="68"/>
    </row>
    <row r="36" spans="3:22">
      <c r="E36" s="66"/>
      <c r="S36" s="72"/>
      <c r="T36" s="72"/>
      <c r="U36" s="72"/>
      <c r="V36" s="72"/>
    </row>
    <row r="37" spans="3:22">
      <c r="S37" s="72"/>
      <c r="T37" s="72"/>
      <c r="U37" s="72"/>
      <c r="V37" s="72"/>
    </row>
    <row r="38" spans="3:22">
      <c r="S38" s="72"/>
      <c r="T38" s="72"/>
      <c r="U38" s="72"/>
      <c r="V38" s="72"/>
    </row>
    <row r="39" spans="3:22">
      <c r="S39" s="72"/>
      <c r="T39" s="72"/>
      <c r="U39" s="72"/>
      <c r="V39" s="72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2023-07-31T08:14:18Z</dcterms:modified>
</cp:coreProperties>
</file>