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Управление\Отдел оптового и розничного рынков\Марьяна\ПУБЛИКАЦИИ НА САЙТЕ\"/>
    </mc:Choice>
  </mc:AlternateContent>
  <xr:revisionPtr revIDLastSave="0" documentId="13_ncr:1_{E18D2F46-F14C-408F-AA2B-51ACB7C1A0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4" i="2" l="1"/>
  <c r="C12" i="2"/>
  <c r="C28" i="2"/>
  <c r="C27" i="2"/>
  <c r="C26" i="2"/>
  <c r="C25" i="2"/>
  <c r="C22" i="2"/>
  <c r="C20" i="2"/>
  <c r="C19" i="2"/>
  <c r="C18" i="2"/>
  <c r="C17" i="2"/>
  <c r="C16" i="2"/>
  <c r="C15" i="2"/>
  <c r="C14" i="2"/>
  <c r="C9" i="2"/>
  <c r="C29" i="2" l="1"/>
  <c r="C23" i="2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<sst xmlns="http://schemas.openxmlformats.org/spreadsheetml/2006/main" count="31" uniqueCount="17">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</sst>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165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3/46EE.STX.EIAS_export_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3">
          <cell r="AH33">
            <v>40.015999999999998</v>
          </cell>
        </row>
        <row r="48">
          <cell r="AH48">
            <v>4792.7110000000002</v>
          </cell>
          <cell r="BJ48">
            <v>9927.6849999999995</v>
          </cell>
        </row>
        <row r="49">
          <cell r="AH49">
            <v>261.03199999999998</v>
          </cell>
        </row>
        <row r="50">
          <cell r="AH50">
            <v>0</v>
          </cell>
        </row>
        <row r="51">
          <cell r="AH51">
            <v>1863.355</v>
          </cell>
        </row>
        <row r="52">
          <cell r="AH52">
            <v>953.79200000000003</v>
          </cell>
        </row>
        <row r="53">
          <cell r="AH53">
            <v>281.21100000000001</v>
          </cell>
        </row>
        <row r="54">
          <cell r="BJ54">
            <v>1204.289</v>
          </cell>
        </row>
        <row r="66">
          <cell r="F66">
            <v>12395.935999999994</v>
          </cell>
          <cell r="AH66">
            <v>568.22</v>
          </cell>
          <cell r="BJ66">
            <v>3454.6660000000002</v>
          </cell>
        </row>
        <row r="67">
          <cell r="F67">
            <v>63.597999999999999</v>
          </cell>
        </row>
        <row r="68">
          <cell r="F68">
            <v>6.5339999999999998</v>
          </cell>
          <cell r="AH68">
            <v>107.88</v>
          </cell>
        </row>
        <row r="69">
          <cell r="F69">
            <v>17288.194999999985</v>
          </cell>
          <cell r="AH69">
            <v>298.05400000000003</v>
          </cell>
          <cell r="BJ69">
            <v>60.2</v>
          </cell>
        </row>
        <row r="70">
          <cell r="F70">
            <v>2822.0609999999997</v>
          </cell>
          <cell r="AH70">
            <v>207.423</v>
          </cell>
        </row>
        <row r="71">
          <cell r="F71">
            <v>9338.4310000000132</v>
          </cell>
          <cell r="AH71">
            <v>2.12</v>
          </cell>
        </row>
        <row r="72">
          <cell r="F72">
            <v>54.256999999999998</v>
          </cell>
          <cell r="AH72">
            <v>0</v>
          </cell>
          <cell r="BJ72">
            <v>33.192999999999998</v>
          </cell>
        </row>
      </sheetData>
      <sheetData sheetId="3">
        <row r="36">
          <cell r="J36">
            <v>475.60500000000002</v>
          </cell>
        </row>
        <row r="48">
          <cell r="J48">
            <v>0</v>
          </cell>
        </row>
        <row r="54">
          <cell r="J54">
            <v>0</v>
          </cell>
        </row>
        <row r="66">
          <cell r="F66">
            <v>110.98799999999999</v>
          </cell>
          <cell r="J66">
            <v>26.640999999999998</v>
          </cell>
        </row>
        <row r="69">
          <cell r="F69">
            <v>269.32700000000006</v>
          </cell>
          <cell r="J69">
            <v>4.0119999999999996</v>
          </cell>
        </row>
        <row r="70">
          <cell r="F70">
            <v>0</v>
          </cell>
        </row>
        <row r="71">
          <cell r="F71">
            <v>0.56999999999999995</v>
          </cell>
        </row>
        <row r="72">
          <cell r="F72">
            <v>553.33100000000002</v>
          </cell>
          <cell r="J72">
            <v>1065.2319999999993</v>
          </cell>
        </row>
      </sheetData>
      <sheetData sheetId="4">
        <row r="18">
          <cell r="F18">
            <v>42836.978999999999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D4" sqref="D4:G30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</cols>
  <sheetData>
    <row r="1" spans="2:5" ht="82.5" customHeight="1" x14ac:dyDescent="0.2">
      <c r="B1" s="22" t="s">
        <v>12</v>
      </c>
      <c r="C1" s="22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515.62099999999998</v>
      </c>
    </row>
    <row r="6" spans="2:5" x14ac:dyDescent="0.2">
      <c r="B6" s="9" t="s">
        <v>1</v>
      </c>
      <c r="C6" s="16"/>
    </row>
    <row r="7" spans="2:5" x14ac:dyDescent="0.2">
      <c r="B7" s="5" t="s">
        <v>2</v>
      </c>
      <c r="C7" s="17">
        <v>0</v>
      </c>
    </row>
    <row r="8" spans="2:5" x14ac:dyDescent="0.2">
      <c r="B8" s="5" t="s">
        <v>3</v>
      </c>
      <c r="C8" s="17">
        <v>0</v>
      </c>
    </row>
    <row r="9" spans="2:5" x14ac:dyDescent="0.2">
      <c r="B9" s="5" t="s">
        <v>4</v>
      </c>
      <c r="C9" s="17">
        <f>'[1]Раздел I. А'!$AH$33</f>
        <v>40.015999999999998</v>
      </c>
    </row>
    <row r="10" spans="2:5" x14ac:dyDescent="0.2">
      <c r="B10" s="5" t="s">
        <v>5</v>
      </c>
      <c r="C10" s="17">
        <v>0</v>
      </c>
    </row>
    <row r="11" spans="2:5" x14ac:dyDescent="0.2">
      <c r="B11" s="5" t="s">
        <v>6</v>
      </c>
      <c r="C11" s="17">
        <v>0</v>
      </c>
    </row>
    <row r="12" spans="2:5" ht="13.5" thickBot="1" x14ac:dyDescent="0.25">
      <c r="B12" s="6" t="s">
        <v>7</v>
      </c>
      <c r="C12" s="18">
        <f>'[1]Раздел I. Б'!$J$36</f>
        <v>475.60500000000002</v>
      </c>
    </row>
    <row r="13" spans="2:5" ht="26.25" thickBot="1" x14ac:dyDescent="0.25">
      <c r="B13" s="12" t="s">
        <v>8</v>
      </c>
      <c r="C13" s="15">
        <f>SUM(C14:C20)</f>
        <v>19284.075000000001</v>
      </c>
      <c r="E13" s="1"/>
    </row>
    <row r="14" spans="2:5" x14ac:dyDescent="0.2">
      <c r="B14" s="9" t="s">
        <v>1</v>
      </c>
      <c r="C14" s="16">
        <f>'[1]Раздел I. А'!$AH$48+'[1]Раздел I. А'!$BJ$48+'[1]Раздел I. Б'!$J$48</f>
        <v>14720.396000000001</v>
      </c>
      <c r="D14" s="21"/>
      <c r="E14" s="1"/>
    </row>
    <row r="15" spans="2:5" x14ac:dyDescent="0.2">
      <c r="B15" s="5" t="s">
        <v>2</v>
      </c>
      <c r="C15" s="17">
        <f>'[1]Раздел I. А'!$AH$49</f>
        <v>261.03199999999998</v>
      </c>
      <c r="D15" s="21"/>
      <c r="E15" s="1"/>
    </row>
    <row r="16" spans="2:5" x14ac:dyDescent="0.2">
      <c r="B16" s="5" t="s">
        <v>3</v>
      </c>
      <c r="C16" s="17">
        <f>'[1]Раздел I. А'!$AH$50</f>
        <v>0</v>
      </c>
      <c r="D16" s="21"/>
      <c r="E16" s="1"/>
    </row>
    <row r="17" spans="2:5" x14ac:dyDescent="0.2">
      <c r="B17" s="5" t="s">
        <v>4</v>
      </c>
      <c r="C17" s="17">
        <f>'[1]Раздел I. А'!$AH$51</f>
        <v>1863.355</v>
      </c>
      <c r="D17" s="21"/>
      <c r="E17" s="1"/>
    </row>
    <row r="18" spans="2:5" x14ac:dyDescent="0.2">
      <c r="B18" s="5" t="s">
        <v>5</v>
      </c>
      <c r="C18" s="17">
        <f>'[1]Раздел I. А'!$AH$52</f>
        <v>953.79200000000003</v>
      </c>
      <c r="D18" s="21"/>
      <c r="E18" s="1"/>
    </row>
    <row r="19" spans="2:5" x14ac:dyDescent="0.2">
      <c r="B19" s="5" t="s">
        <v>6</v>
      </c>
      <c r="C19" s="17">
        <f>'[1]Раздел I. А'!$AH$53</f>
        <v>281.21100000000001</v>
      </c>
      <c r="D19" s="21"/>
      <c r="E19" s="1"/>
    </row>
    <row r="20" spans="2:5" ht="13.5" thickBot="1" x14ac:dyDescent="0.25">
      <c r="B20" s="7" t="s">
        <v>7</v>
      </c>
      <c r="C20" s="19">
        <f>'[1]Раздел I. А'!$BJ$54+'[1]Раздел I. Б'!$J$54</f>
        <v>1204.289</v>
      </c>
      <c r="D20" s="21"/>
      <c r="E20" s="1"/>
    </row>
    <row r="21" spans="2:5" ht="23.25" thickBot="1" x14ac:dyDescent="0.25">
      <c r="B21" s="13" t="s">
        <v>14</v>
      </c>
      <c r="C21" s="15">
        <f>SUM(C22:C28)</f>
        <v>48730.868999999992</v>
      </c>
      <c r="E21" s="1"/>
    </row>
    <row r="22" spans="2:5" x14ac:dyDescent="0.2">
      <c r="B22" s="9" t="s">
        <v>1</v>
      </c>
      <c r="C22" s="16">
        <f>'[1]Раздел I. А'!$F$66+'[1]Раздел I. А'!$AH$66+'[1]Раздел I. А'!$BJ$66+'[1]Раздел I. Б'!$F$66+'[1]Раздел I. Б'!$J$66</f>
        <v>16556.450999999994</v>
      </c>
      <c r="D22" s="21"/>
      <c r="E22" s="1"/>
    </row>
    <row r="23" spans="2:5" x14ac:dyDescent="0.2">
      <c r="B23" s="5" t="s">
        <v>2</v>
      </c>
      <c r="C23" s="16">
        <f>'[1]Раздел I. А'!$F$67</f>
        <v>63.597999999999999</v>
      </c>
      <c r="D23" s="21"/>
      <c r="E23" s="1"/>
    </row>
    <row r="24" spans="2:5" x14ac:dyDescent="0.2">
      <c r="B24" s="5" t="s">
        <v>3</v>
      </c>
      <c r="C24" s="16">
        <f>'[1]Раздел I. А'!$F$68+'[1]Раздел I. А'!$DD$6+'[1]Раздел I. А'!$AH$68</f>
        <v>114.414</v>
      </c>
      <c r="D24" s="21"/>
      <c r="E24" s="1"/>
    </row>
    <row r="25" spans="2:5" x14ac:dyDescent="0.2">
      <c r="B25" s="5" t="s">
        <v>4</v>
      </c>
      <c r="C25" s="16">
        <f>'[1]Раздел I. А'!$F$69+'[1]Раздел I. А'!$AH$69+'[1]Раздел I. А'!$BJ$69+'[1]Раздел I. Б'!$F$69+'[1]Раздел I. Б'!$J$69</f>
        <v>17919.787999999986</v>
      </c>
      <c r="D25" s="21"/>
      <c r="E25" s="1"/>
    </row>
    <row r="26" spans="2:5" x14ac:dyDescent="0.2">
      <c r="B26" s="5" t="s">
        <v>5</v>
      </c>
      <c r="C26" s="16">
        <f>'[1]Раздел I. А'!$F$70+'[1]Раздел I. А'!$AH$70+'[1]Раздел I. А'!$BK$7+'[1]Раздел I. Б'!$F$70</f>
        <v>3029.4839999999995</v>
      </c>
      <c r="D26" s="21"/>
      <c r="E26" s="1"/>
    </row>
    <row r="27" spans="2:5" x14ac:dyDescent="0.2">
      <c r="B27" s="5" t="s">
        <v>6</v>
      </c>
      <c r="C27" s="16">
        <f>'[1]Раздел I. А'!$F$71+'[1]Раздел I. А'!$AH$71+'[1]Раздел I. Б'!$F$71</f>
        <v>9341.1210000000137</v>
      </c>
      <c r="D27" s="21"/>
      <c r="E27" s="1"/>
    </row>
    <row r="28" spans="2:5" ht="13.5" thickBot="1" x14ac:dyDescent="0.25">
      <c r="B28" s="6" t="s">
        <v>7</v>
      </c>
      <c r="C28" s="16">
        <f>'[1]Раздел I. А'!$F$72+'[1]Раздел I. А'!$AH$72+'[1]Раздел I. А'!$BJ$72+'[1]Раздел I. Б'!$F$72+'[1]Раздел I. Б'!$J$72</f>
        <v>1706.0129999999992</v>
      </c>
      <c r="D28" s="21"/>
      <c r="E28" s="1"/>
    </row>
    <row r="29" spans="2:5" ht="13.5" thickBot="1" x14ac:dyDescent="0.25">
      <c r="B29" s="14" t="s">
        <v>9</v>
      </c>
      <c r="C29" s="15">
        <f>'[1]Раздел I. В'!$F$18</f>
        <v>42836.978999999999</v>
      </c>
      <c r="D29" s="21"/>
    </row>
    <row r="30" spans="2:5" ht="20.25" customHeight="1" thickBot="1" x14ac:dyDescent="0.25">
      <c r="B30" s="14" t="s">
        <v>10</v>
      </c>
      <c r="C30" s="15">
        <f>C5+C13+C21+C29</f>
        <v>111367.54399999999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Курданова Маржан Сейпуевна</cp:lastModifiedBy>
  <cp:lastPrinted>2021-01-25T07:28:33Z</cp:lastPrinted>
  <dcterms:created xsi:type="dcterms:W3CDTF">2020-06-15T08:08:50Z</dcterms:created>
  <dcterms:modified xsi:type="dcterms:W3CDTF">2023-04-24T11:45:29Z</dcterms:modified>
</cp:coreProperties>
</file>