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8800" windowHeight="10800"/>
  </bookViews>
  <sheets>
    <sheet name="September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29" i="1" l="1"/>
  <c r="D17" i="1" l="1"/>
  <c r="M13" i="1"/>
  <c r="H13" i="1"/>
  <c r="M11" i="1"/>
  <c r="M8" i="1" l="1"/>
  <c r="E11" i="1" l="1"/>
  <c r="C11" i="1" s="1"/>
  <c r="E8" i="1" l="1"/>
  <c r="C8" i="1" s="1"/>
  <c r="E13" i="1"/>
  <c r="C13" i="1" s="1"/>
  <c r="E12" i="1"/>
  <c r="C12" i="1" s="1"/>
  <c r="E9" i="1" l="1"/>
  <c r="E10" i="1"/>
  <c r="C10" i="1" s="1"/>
  <c r="E14" i="1"/>
  <c r="D31" i="1"/>
  <c r="S31" i="1"/>
  <c r="R31" i="1"/>
  <c r="Q31" i="1"/>
  <c r="P31" i="1"/>
  <c r="O31" i="1" s="1"/>
  <c r="N31" i="1"/>
  <c r="M31" i="1"/>
  <c r="L31" i="1"/>
  <c r="K31" i="1"/>
  <c r="H31" i="1"/>
  <c r="G31" i="1"/>
  <c r="F31" i="1"/>
  <c r="O30" i="1"/>
  <c r="C30" i="1" s="1"/>
  <c r="J30" i="1"/>
  <c r="E30" i="1"/>
  <c r="O29" i="1"/>
  <c r="J29" i="1"/>
  <c r="C29" i="1" s="1"/>
  <c r="E29" i="1"/>
  <c r="O28" i="1"/>
  <c r="J28" i="1"/>
  <c r="C28" i="1" s="1"/>
  <c r="E28" i="1"/>
  <c r="O27" i="1"/>
  <c r="J27" i="1"/>
  <c r="E27" i="1"/>
  <c r="O26" i="1"/>
  <c r="J26" i="1"/>
  <c r="E26" i="1"/>
  <c r="C26" i="1" s="1"/>
  <c r="O25" i="1"/>
  <c r="C25" i="1" s="1"/>
  <c r="J25" i="1"/>
  <c r="E25" i="1"/>
  <c r="O24" i="1"/>
  <c r="J24" i="1"/>
  <c r="E24" i="1"/>
  <c r="O23" i="1"/>
  <c r="J23" i="1"/>
  <c r="I31" i="1"/>
  <c r="E31" i="1" s="1"/>
  <c r="E23" i="1"/>
  <c r="C23" i="1" s="1"/>
  <c r="O22" i="1"/>
  <c r="J22" i="1"/>
  <c r="C22" i="1" s="1"/>
  <c r="E22" i="1"/>
  <c r="O21" i="1"/>
  <c r="J21" i="1"/>
  <c r="E21" i="1"/>
  <c r="C21" i="1" s="1"/>
  <c r="O20" i="1"/>
  <c r="J20" i="1"/>
  <c r="E20" i="1"/>
  <c r="C20" i="1" s="1"/>
  <c r="O18" i="1"/>
  <c r="J18" i="1"/>
  <c r="E18" i="1"/>
  <c r="O17" i="1"/>
  <c r="J17" i="1"/>
  <c r="E17" i="1"/>
  <c r="O16" i="1"/>
  <c r="J16" i="1"/>
  <c r="E16" i="1"/>
  <c r="O15" i="1"/>
  <c r="J15" i="1"/>
  <c r="E15" i="1"/>
  <c r="T13" i="1"/>
  <c r="Y12" i="1"/>
  <c r="Y11" i="1"/>
  <c r="T10" i="1"/>
  <c r="T9" i="1"/>
  <c r="AC19" i="1"/>
  <c r="X19" i="1"/>
  <c r="S19" i="1"/>
  <c r="G19" i="1"/>
  <c r="K19" i="1"/>
  <c r="U19" i="1"/>
  <c r="T11" i="1"/>
  <c r="T12" i="1"/>
  <c r="H19" i="1"/>
  <c r="L19" i="1"/>
  <c r="Q19" i="1"/>
  <c r="AA19" i="1"/>
  <c r="I19" i="1"/>
  <c r="M19" i="1"/>
  <c r="W19" i="1"/>
  <c r="AB19" i="1"/>
  <c r="Y10" i="1"/>
  <c r="T14" i="1"/>
  <c r="Y14" i="1"/>
  <c r="T8" i="1"/>
  <c r="Z19" i="1"/>
  <c r="Y8" i="1"/>
  <c r="Y9" i="1"/>
  <c r="R19" i="1"/>
  <c r="V19" i="1"/>
  <c r="P19" i="1"/>
  <c r="F19" i="1"/>
  <c r="N19" i="1"/>
  <c r="Y13" i="1"/>
  <c r="D19" i="1"/>
  <c r="C16" i="1" l="1"/>
  <c r="J31" i="1"/>
  <c r="C31" i="1" s="1"/>
  <c r="C15" i="1"/>
  <c r="C18" i="1"/>
  <c r="C27" i="1"/>
  <c r="C24" i="1"/>
  <c r="C17" i="1"/>
  <c r="T19" i="1"/>
  <c r="C9" i="1"/>
  <c r="C14" i="1"/>
  <c r="Y19" i="1"/>
  <c r="O19" i="1"/>
  <c r="J19" i="1"/>
  <c r="E19" i="1"/>
  <c r="C19" i="1" l="1"/>
</calcChain>
</file>

<file path=xl/sharedStrings.xml><?xml version="1.0" encoding="utf-8"?>
<sst xmlns="http://schemas.openxmlformats.org/spreadsheetml/2006/main" count="70" uniqueCount="31">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</sst>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3" fillId="3" borderId="15" xfId="1" applyNumberFormat="1" applyFont="1" applyFill="1" applyBorder="1" applyAlignment="1">
      <alignment horizontal="center" vertical="center"/>
    </xf>
    <xf numFmtId="174" fontId="0" fillId="0" borderId="0" xfId="0" applyNumberFormat="1"/>
    <xf numFmtId="166" fontId="1" fillId="0" borderId="9" xfId="1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280\Desktop\46NEW\2023\46EE.STX(v1.0.4)%20&#1071;&#1053;&#1042;&#1040;&#1056;&#1068;%202023&#1075;.%20(&#1089;%20&#1080;&#1089;&#1087;&#1088;.%20&#1086;&#1090;%2013.02.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280\Desktop\46NEW\2023\46EE.STX(v1.0.4)%20&#1071;&#1053;&#1042;&#1040;&#1056;&#1068;%202023&#1075;.%20&#1089;%20&#1093;&#1086;&#1079;%20&#1085;&#1091;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 refreshError="1"/>
      <sheetData sheetId="1" refreshError="1"/>
      <sheetData sheetId="2">
        <row r="48">
          <cell r="AJ48">
            <v>199.89699999999999</v>
          </cell>
        </row>
        <row r="66">
          <cell r="AJ66">
            <v>22.594999999999999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51">
          <cell r="AJ51">
            <v>3006.9029999999998</v>
          </cell>
        </row>
        <row r="53">
          <cell r="H53">
            <v>168.02799999999999</v>
          </cell>
          <cell r="AJ53">
            <v>513.58699999999999</v>
          </cell>
        </row>
        <row r="69">
          <cell r="AJ69">
            <v>278.86500000000001</v>
          </cell>
        </row>
        <row r="71">
          <cell r="H71">
            <v>4286.8940000000002</v>
          </cell>
          <cell r="AJ71">
            <v>80.873999999999995</v>
          </cell>
        </row>
      </sheetData>
      <sheetData sheetId="3"/>
      <sheetData sheetId="4">
        <row r="43">
          <cell r="I43">
            <v>147.96899999999999</v>
          </cell>
        </row>
        <row r="46">
          <cell r="I46">
            <v>7.5200000000000005</v>
          </cell>
        </row>
        <row r="52">
          <cell r="I52">
            <v>0.26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6" sqref="B16"/>
    </sheetView>
  </sheetViews>
  <sheetFormatPr defaultRowHeight="15" outlineLevelRow="1"/>
  <cols>
    <col min="2" max="2" width="46.85546875" customWidth="1"/>
    <col min="3" max="3" width="9.85546875" bestFit="1" customWidth="1"/>
    <col min="4" max="4" width="11.140625" customWidth="1"/>
    <col min="8" max="8" width="11.28515625" bestFit="1" customWidth="1"/>
  </cols>
  <sheetData>
    <row r="1" spans="1:29" ht="32.25" customHeight="1" thickBo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9">
      <c r="A2" s="90"/>
      <c r="B2" s="93" t="s">
        <v>0</v>
      </c>
      <c r="C2" s="87" t="s">
        <v>30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</row>
    <row r="3" spans="1:29" ht="27.75" customHeight="1">
      <c r="A3" s="91"/>
      <c r="B3" s="84"/>
      <c r="C3" s="99" t="s">
        <v>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  <c r="S3" s="1"/>
      <c r="T3" s="101" t="s">
        <v>2</v>
      </c>
      <c r="U3" s="102"/>
      <c r="V3" s="102"/>
      <c r="W3" s="102"/>
      <c r="X3" s="103"/>
      <c r="Y3" s="101" t="s">
        <v>2</v>
      </c>
      <c r="Z3" s="102"/>
      <c r="AA3" s="102"/>
      <c r="AB3" s="102"/>
      <c r="AC3" s="103"/>
    </row>
    <row r="4" spans="1:29" ht="15" customHeight="1">
      <c r="A4" s="91"/>
      <c r="B4" s="84"/>
      <c r="C4" s="96" t="s">
        <v>3</v>
      </c>
      <c r="D4" s="85" t="s">
        <v>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91"/>
      <c r="B5" s="84"/>
      <c r="C5" s="97"/>
      <c r="D5" s="79" t="s">
        <v>5</v>
      </c>
      <c r="E5" s="81" t="s">
        <v>6</v>
      </c>
      <c r="F5" s="82"/>
      <c r="G5" s="82"/>
      <c r="H5" s="82"/>
      <c r="I5" s="83"/>
      <c r="J5" s="81" t="s">
        <v>7</v>
      </c>
      <c r="K5" s="82"/>
      <c r="L5" s="82"/>
      <c r="M5" s="82"/>
      <c r="N5" s="82"/>
      <c r="O5" s="84" t="s">
        <v>8</v>
      </c>
      <c r="P5" s="85"/>
      <c r="Q5" s="85"/>
      <c r="R5" s="85"/>
      <c r="S5" s="86"/>
      <c r="T5" s="101" t="s">
        <v>7</v>
      </c>
      <c r="U5" s="102"/>
      <c r="V5" s="102"/>
      <c r="W5" s="102"/>
      <c r="X5" s="103"/>
      <c r="Y5" s="104" t="s">
        <v>8</v>
      </c>
      <c r="Z5" s="102"/>
      <c r="AA5" s="102"/>
      <c r="AB5" s="102"/>
      <c r="AC5" s="103"/>
    </row>
    <row r="6" spans="1:29" ht="15" customHeight="1">
      <c r="A6" s="91"/>
      <c r="B6" s="84"/>
      <c r="C6" s="97"/>
      <c r="D6" s="79"/>
      <c r="E6" s="76" t="s">
        <v>9</v>
      </c>
      <c r="F6" s="76" t="s">
        <v>10</v>
      </c>
      <c r="G6" s="76"/>
      <c r="H6" s="76"/>
      <c r="I6" s="76"/>
      <c r="J6" s="76" t="s">
        <v>9</v>
      </c>
      <c r="K6" s="76" t="s">
        <v>10</v>
      </c>
      <c r="L6" s="76"/>
      <c r="M6" s="76"/>
      <c r="N6" s="77"/>
      <c r="O6" s="76" t="s">
        <v>9</v>
      </c>
      <c r="P6" s="76" t="s">
        <v>10</v>
      </c>
      <c r="Q6" s="76"/>
      <c r="R6" s="76"/>
      <c r="S6" s="77"/>
      <c r="T6" s="105" t="s">
        <v>9</v>
      </c>
      <c r="U6" s="105" t="s">
        <v>10</v>
      </c>
      <c r="V6" s="105"/>
      <c r="W6" s="105"/>
      <c r="X6" s="106"/>
      <c r="Y6" s="105" t="s">
        <v>9</v>
      </c>
      <c r="Z6" s="105" t="s">
        <v>10</v>
      </c>
      <c r="AA6" s="105"/>
      <c r="AB6" s="105"/>
      <c r="AC6" s="106"/>
    </row>
    <row r="7" spans="1:29" ht="15.75" thickBot="1">
      <c r="A7" s="92"/>
      <c r="B7" s="94"/>
      <c r="C7" s="98"/>
      <c r="D7" s="80"/>
      <c r="E7" s="78"/>
      <c r="F7" s="5" t="s">
        <v>11</v>
      </c>
      <c r="G7" s="5" t="s">
        <v>12</v>
      </c>
      <c r="H7" s="5" t="s">
        <v>13</v>
      </c>
      <c r="I7" s="5" t="s">
        <v>14</v>
      </c>
      <c r="J7" s="78"/>
      <c r="K7" s="5" t="s">
        <v>11</v>
      </c>
      <c r="L7" s="5" t="s">
        <v>12</v>
      </c>
      <c r="M7" s="5" t="s">
        <v>13</v>
      </c>
      <c r="N7" s="6" t="s">
        <v>14</v>
      </c>
      <c r="O7" s="78"/>
      <c r="P7" s="5" t="s">
        <v>11</v>
      </c>
      <c r="Q7" s="5" t="s">
        <v>12</v>
      </c>
      <c r="R7" s="5" t="s">
        <v>13</v>
      </c>
      <c r="S7" s="6" t="s">
        <v>14</v>
      </c>
      <c r="T7" s="107"/>
      <c r="U7" s="7" t="s">
        <v>11</v>
      </c>
      <c r="V7" s="7" t="s">
        <v>12</v>
      </c>
      <c r="W7" s="7" t="s">
        <v>13</v>
      </c>
      <c r="X7" s="8" t="s">
        <v>14</v>
      </c>
      <c r="Y7" s="107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72" t="s">
        <v>15</v>
      </c>
      <c r="B8" s="9" t="s">
        <v>16</v>
      </c>
      <c r="C8" s="10">
        <f>E8</f>
        <v>1942.866</v>
      </c>
      <c r="D8" s="11"/>
      <c r="E8" s="71">
        <f>F8+G8+H8+I8+K8+L8+M8+N8+P8+Q8+R8+S8</f>
        <v>1942.866</v>
      </c>
      <c r="F8" s="13"/>
      <c r="G8" s="13"/>
      <c r="H8" s="13">
        <v>765.755</v>
      </c>
      <c r="I8" s="13">
        <v>81.045000000000002</v>
      </c>
      <c r="J8" s="13">
        <v>0</v>
      </c>
      <c r="K8" s="13">
        <v>274</v>
      </c>
      <c r="L8" s="13">
        <v>15.525</v>
      </c>
      <c r="M8" s="13">
        <f>'[1]Раздел I. А'!$AJ$48+'[1]Раздел I. А'!$AJ$66</f>
        <v>222.49199999999999</v>
      </c>
      <c r="N8" s="13"/>
      <c r="O8" s="13">
        <v>0</v>
      </c>
      <c r="P8" s="13">
        <v>366.62400000000002</v>
      </c>
      <c r="Q8" s="13">
        <v>35.808</v>
      </c>
      <c r="R8" s="13">
        <v>181.61699999999999</v>
      </c>
      <c r="S8" s="13"/>
      <c r="T8" s="12">
        <f t="shared" ref="T8:T14" si="0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4" si="1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 hidden="1" outlineLevel="1">
      <c r="A9" s="73"/>
      <c r="B9" s="16" t="s">
        <v>17</v>
      </c>
      <c r="C9" s="17">
        <f t="shared" ref="C9:C14" si="2">E9+J9+D9+O9</f>
        <v>0</v>
      </c>
      <c r="D9" s="18"/>
      <c r="E9" s="18">
        <f t="shared" ref="E9:E18" si="3">F9+G9+H9+I9</f>
        <v>0</v>
      </c>
      <c r="F9" s="13"/>
      <c r="G9" s="13"/>
      <c r="H9" s="13"/>
      <c r="I9" s="13"/>
      <c r="J9" s="13">
        <v>0</v>
      </c>
      <c r="K9" s="13"/>
      <c r="L9" s="13"/>
      <c r="M9" s="13"/>
      <c r="N9" s="13"/>
      <c r="O9" s="13">
        <v>0</v>
      </c>
      <c r="P9" s="13"/>
      <c r="Q9" s="13"/>
      <c r="R9" s="13"/>
      <c r="S9" s="13"/>
      <c r="T9" s="20">
        <f t="shared" si="0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1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hidden="1" outlineLevel="1">
      <c r="A10" s="73"/>
      <c r="B10" s="16" t="s">
        <v>18</v>
      </c>
      <c r="C10" s="17">
        <f t="shared" si="2"/>
        <v>0</v>
      </c>
      <c r="D10" s="18"/>
      <c r="E10" s="18">
        <f t="shared" si="3"/>
        <v>0</v>
      </c>
      <c r="F10" s="13"/>
      <c r="G10" s="13"/>
      <c r="H10" s="13"/>
      <c r="I10" s="13"/>
      <c r="J10" s="13">
        <v>0</v>
      </c>
      <c r="K10" s="13"/>
      <c r="L10" s="13"/>
      <c r="M10" s="13"/>
      <c r="N10" s="13"/>
      <c r="O10" s="13">
        <v>0</v>
      </c>
      <c r="P10" s="13"/>
      <c r="Q10" s="13"/>
      <c r="R10" s="13"/>
      <c r="S10" s="13"/>
      <c r="T10" s="20">
        <f t="shared" si="0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1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collapsed="1">
      <c r="A11" s="73"/>
      <c r="B11" s="16" t="s">
        <v>19</v>
      </c>
      <c r="C11" s="17">
        <f>E11</f>
        <v>11245.414000000001</v>
      </c>
      <c r="D11" s="18"/>
      <c r="E11" s="18">
        <f>F11+G11+H11+I11+K11+L11+M11+N11+P11+Q11+R11+S11</f>
        <v>11245.414000000001</v>
      </c>
      <c r="F11" s="13">
        <v>135.67500000000001</v>
      </c>
      <c r="G11" s="13">
        <v>27.42</v>
      </c>
      <c r="H11" s="13">
        <v>3994.0169999999998</v>
      </c>
      <c r="I11" s="13">
        <v>1558.615</v>
      </c>
      <c r="J11" s="13">
        <v>0</v>
      </c>
      <c r="K11" s="13"/>
      <c r="L11" s="13">
        <v>1619.6669999999999</v>
      </c>
      <c r="M11" s="13">
        <f>'[2]Раздел I. А'!$AJ$51+'[2]Раздел I. А'!$AJ$69</f>
        <v>3285.768</v>
      </c>
      <c r="N11" s="13">
        <v>1.976</v>
      </c>
      <c r="O11" s="13">
        <v>0</v>
      </c>
      <c r="P11" s="13">
        <v>506.6</v>
      </c>
      <c r="Q11" s="13">
        <v>28.35</v>
      </c>
      <c r="R11" s="13">
        <v>3.0670000000000002</v>
      </c>
      <c r="S11" s="13">
        <v>84.259</v>
      </c>
      <c r="T11" s="20">
        <f t="shared" si="0"/>
        <v>6.4610000000000003</v>
      </c>
      <c r="U11" s="14">
        <v>0</v>
      </c>
      <c r="V11" s="14">
        <v>2.2799999999999998</v>
      </c>
      <c r="W11" s="14">
        <v>4.1779999999999999</v>
      </c>
      <c r="X11" s="15">
        <v>3.0000000000000001E-3</v>
      </c>
      <c r="Y11" s="20">
        <f t="shared" si="1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>
      <c r="A12" s="73"/>
      <c r="B12" s="16" t="s">
        <v>20</v>
      </c>
      <c r="C12" s="17">
        <f>E12</f>
        <v>1351.319</v>
      </c>
      <c r="D12" s="18"/>
      <c r="E12" s="18">
        <f>F12+G12+H12+I12+K12+L12+M12+N12+P12+Q12+R12+S12</f>
        <v>1351.319</v>
      </c>
      <c r="F12" s="13"/>
      <c r="G12" s="13"/>
      <c r="H12" s="13">
        <v>67.977000000000004</v>
      </c>
      <c r="I12" s="13">
        <v>17.149999999999999</v>
      </c>
      <c r="J12" s="13">
        <v>0</v>
      </c>
      <c r="K12" s="13">
        <v>465.19200000000001</v>
      </c>
      <c r="L12" s="13"/>
      <c r="M12" s="13"/>
      <c r="N12" s="13"/>
      <c r="O12" s="13">
        <v>0</v>
      </c>
      <c r="P12" s="13">
        <v>801</v>
      </c>
      <c r="Q12" s="13"/>
      <c r="R12" s="13"/>
      <c r="S12" s="13"/>
      <c r="T12" s="20">
        <f t="shared" si="0"/>
        <v>0.60899999999999999</v>
      </c>
      <c r="U12" s="14">
        <v>0.60899999999999999</v>
      </c>
      <c r="V12" s="14">
        <v>0</v>
      </c>
      <c r="W12" s="14">
        <v>0</v>
      </c>
      <c r="X12" s="15">
        <v>0</v>
      </c>
      <c r="Y12" s="20">
        <f t="shared" si="1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ht="15.75" customHeight="1">
      <c r="A13" s="73"/>
      <c r="B13" s="16" t="s">
        <v>21</v>
      </c>
      <c r="C13" s="17">
        <f>E13</f>
        <v>6846.2820000000002</v>
      </c>
      <c r="D13" s="18"/>
      <c r="E13" s="18">
        <f>F13+G13+H13+I13+K13+L13+M13+N13+P13+Q13+R13+S13</f>
        <v>6846.2820000000002</v>
      </c>
      <c r="F13" s="13">
        <v>20.047999999999998</v>
      </c>
      <c r="G13" s="13">
        <v>72</v>
      </c>
      <c r="H13" s="13">
        <f>'[2]Раздел I. А'!$H$71+'[2]Раздел I. А'!$H$53</f>
        <v>4454.9220000000005</v>
      </c>
      <c r="I13" s="13">
        <v>1618.9269999999999</v>
      </c>
      <c r="J13" s="13">
        <v>0</v>
      </c>
      <c r="K13" s="13"/>
      <c r="L13" s="13">
        <v>85.924000000000007</v>
      </c>
      <c r="M13" s="13">
        <f>'[2]Раздел I. А'!$AJ$53+'[2]Раздел I. А'!$AJ$71</f>
        <v>594.46100000000001</v>
      </c>
      <c r="N13" s="13"/>
      <c r="O13" s="13">
        <v>0</v>
      </c>
      <c r="P13" s="13"/>
      <c r="Q13" s="13"/>
      <c r="R13" s="13"/>
      <c r="S13" s="13"/>
      <c r="T13" s="20">
        <f t="shared" si="0"/>
        <v>0.80299999999999994</v>
      </c>
      <c r="U13" s="14">
        <v>0</v>
      </c>
      <c r="V13" s="14">
        <v>5.8999999999999997E-2</v>
      </c>
      <c r="W13" s="14">
        <v>0.74399999999999999</v>
      </c>
      <c r="X13" s="15">
        <v>0</v>
      </c>
      <c r="Y13" s="20">
        <f t="shared" si="1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ht="13.5" customHeight="1">
      <c r="A14" s="73"/>
      <c r="B14" s="16" t="s">
        <v>22</v>
      </c>
      <c r="C14" s="17">
        <f t="shared" si="2"/>
        <v>0</v>
      </c>
      <c r="D14" s="18"/>
      <c r="E14" s="18">
        <f t="shared" si="3"/>
        <v>0</v>
      </c>
      <c r="F14" s="13"/>
      <c r="G14" s="13"/>
      <c r="H14" s="13"/>
      <c r="I14" s="13"/>
      <c r="J14" s="13">
        <v>0</v>
      </c>
      <c r="K14" s="13"/>
      <c r="L14" s="13"/>
      <c r="M14" s="13"/>
      <c r="N14" s="13"/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0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1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>
      <c r="A15" s="73"/>
      <c r="B15" s="21" t="s">
        <v>23</v>
      </c>
      <c r="C15" s="22">
        <f>E15+J15+D15+O15</f>
        <v>6758.8810000000003</v>
      </c>
      <c r="D15" s="23">
        <v>6758.8810000000003</v>
      </c>
      <c r="E15" s="23">
        <f t="shared" si="3"/>
        <v>0</v>
      </c>
      <c r="F15" s="26"/>
      <c r="G15" s="26"/>
      <c r="H15" s="26"/>
      <c r="I15" s="26"/>
      <c r="J15" s="23">
        <f t="shared" ref="J15:J18" si="4">K15+L15+M15+N15</f>
        <v>0</v>
      </c>
      <c r="K15" s="26"/>
      <c r="L15" s="26"/>
      <c r="M15" s="26"/>
      <c r="N15" s="26"/>
      <c r="O15" s="23">
        <f t="shared" ref="O15:O18" si="5">P15+Q15+R15+S15</f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>
      <c r="A16" s="73"/>
      <c r="B16" s="21" t="s">
        <v>24</v>
      </c>
      <c r="C16" s="22">
        <f>E16+J16+D16+O16</f>
        <v>7319.4630000000006</v>
      </c>
      <c r="D16" s="23">
        <v>7319.4630000000006</v>
      </c>
      <c r="E16" s="23">
        <f t="shared" si="3"/>
        <v>0</v>
      </c>
      <c r="F16" s="26"/>
      <c r="G16" s="26"/>
      <c r="H16" s="26"/>
      <c r="I16" s="26"/>
      <c r="J16" s="23">
        <f t="shared" si="4"/>
        <v>0</v>
      </c>
      <c r="K16" s="26"/>
      <c r="L16" s="26"/>
      <c r="M16" s="26"/>
      <c r="N16" s="26"/>
      <c r="O16" s="23">
        <f t="shared" si="5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outlineLevel="1">
      <c r="A17" s="73"/>
      <c r="B17" s="16" t="s">
        <v>25</v>
      </c>
      <c r="C17" s="22">
        <f>E17+J17+D17+O17</f>
        <v>155.749</v>
      </c>
      <c r="D17" s="68">
        <f>'[2]Раздел I. В'!$I$52+'[2]Раздел I. В'!$I$46+'[2]Раздел I. В'!$I$43</f>
        <v>155.749</v>
      </c>
      <c r="E17" s="23">
        <f t="shared" si="3"/>
        <v>0</v>
      </c>
      <c r="F17" s="32"/>
      <c r="G17" s="32"/>
      <c r="H17" s="32"/>
      <c r="I17" s="32"/>
      <c r="J17" s="18">
        <f t="shared" si="4"/>
        <v>0</v>
      </c>
      <c r="K17" s="32"/>
      <c r="L17" s="32"/>
      <c r="M17" s="32"/>
      <c r="N17" s="32"/>
      <c r="O17" s="18">
        <f t="shared" si="5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outlineLevel="1">
      <c r="A18" s="73"/>
      <c r="B18" s="16" t="s">
        <v>26</v>
      </c>
      <c r="C18" s="17">
        <f>E18+J18+D18+O18</f>
        <v>147.477</v>
      </c>
      <c r="D18" s="18">
        <v>147.477</v>
      </c>
      <c r="E18" s="18">
        <f t="shared" si="3"/>
        <v>0</v>
      </c>
      <c r="F18" s="32"/>
      <c r="G18" s="32"/>
      <c r="H18" s="32"/>
      <c r="I18" s="32"/>
      <c r="J18" s="18">
        <f t="shared" si="4"/>
        <v>0</v>
      </c>
      <c r="K18" s="32"/>
      <c r="L18" s="32"/>
      <c r="M18" s="32"/>
      <c r="N18" s="32"/>
      <c r="O18" s="18">
        <f t="shared" si="5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thickBot="1">
      <c r="A19" s="74"/>
      <c r="B19" s="37" t="s">
        <v>27</v>
      </c>
      <c r="C19" s="69">
        <f>SUM(C8:C18)</f>
        <v>35767.451000000008</v>
      </c>
      <c r="D19" s="38">
        <f>SUM(D8:D18)</f>
        <v>14381.570000000002</v>
      </c>
      <c r="E19" s="39">
        <f>F19+G19+H19+I19</f>
        <v>12813.550999999999</v>
      </c>
      <c r="F19" s="38">
        <f>SUM(F8:F18)</f>
        <v>155.72300000000001</v>
      </c>
      <c r="G19" s="38">
        <f>SUM(G8:G18)</f>
        <v>99.42</v>
      </c>
      <c r="H19" s="38">
        <f>SUM(H8:H18)</f>
        <v>9282.6710000000003</v>
      </c>
      <c r="I19" s="38">
        <f>SUM(I8:I18)</f>
        <v>3275.7370000000001</v>
      </c>
      <c r="J19" s="39">
        <f t="shared" ref="J19:AC19" si="6">SUM(J8:J18)</f>
        <v>0</v>
      </c>
      <c r="K19" s="38">
        <f t="shared" si="6"/>
        <v>739.19200000000001</v>
      </c>
      <c r="L19" s="38">
        <f t="shared" si="6"/>
        <v>1721.116</v>
      </c>
      <c r="M19" s="38">
        <f t="shared" si="6"/>
        <v>4102.7210000000005</v>
      </c>
      <c r="N19" s="38">
        <f t="shared" si="6"/>
        <v>1.976</v>
      </c>
      <c r="O19" s="39">
        <f t="shared" si="6"/>
        <v>0</v>
      </c>
      <c r="P19" s="38">
        <f t="shared" si="6"/>
        <v>1674.2240000000002</v>
      </c>
      <c r="Q19" s="38">
        <f t="shared" si="6"/>
        <v>64.158000000000001</v>
      </c>
      <c r="R19" s="38">
        <f t="shared" si="6"/>
        <v>184.684</v>
      </c>
      <c r="S19" s="38">
        <f t="shared" si="6"/>
        <v>84.259</v>
      </c>
      <c r="T19" s="40">
        <f t="shared" si="6"/>
        <v>9.4819999999999993</v>
      </c>
      <c r="U19" s="41">
        <f t="shared" si="6"/>
        <v>1.736</v>
      </c>
      <c r="V19" s="41">
        <f t="shared" si="6"/>
        <v>2.4500000000000002</v>
      </c>
      <c r="W19" s="41">
        <f t="shared" si="6"/>
        <v>5.2929999999999993</v>
      </c>
      <c r="X19" s="42">
        <f t="shared" si="6"/>
        <v>3.0000000000000001E-3</v>
      </c>
      <c r="Y19" s="40">
        <f t="shared" si="6"/>
        <v>2.9749999999999996</v>
      </c>
      <c r="Z19" s="41">
        <f t="shared" si="6"/>
        <v>0.89200000000000002</v>
      </c>
      <c r="AA19" s="41">
        <f t="shared" si="6"/>
        <v>1.679</v>
      </c>
      <c r="AB19" s="41">
        <f t="shared" si="6"/>
        <v>0.28799999999999998</v>
      </c>
      <c r="AC19" s="42">
        <f t="shared" si="6"/>
        <v>0.11600000000000001</v>
      </c>
    </row>
    <row r="20" spans="1:29">
      <c r="A20" s="75" t="s">
        <v>28</v>
      </c>
      <c r="B20" s="43" t="s">
        <v>16</v>
      </c>
      <c r="C20" s="44">
        <f t="shared" ref="C20:C30" si="7">E20+J20+D20+O20</f>
        <v>0</v>
      </c>
      <c r="D20" s="45"/>
      <c r="E20" s="45">
        <f t="shared" ref="E20:E31" si="8">F20+G20+H20+I20</f>
        <v>0</v>
      </c>
      <c r="F20" s="47"/>
      <c r="G20" s="47"/>
      <c r="H20" s="47"/>
      <c r="I20" s="47"/>
      <c r="J20" s="45">
        <f t="shared" ref="J20:J31" si="9">K20+L20+M20+N20</f>
        <v>0</v>
      </c>
      <c r="K20" s="47"/>
      <c r="L20" s="47"/>
      <c r="M20" s="47"/>
      <c r="N20" s="47"/>
      <c r="O20" s="45">
        <f t="shared" ref="O20:O31" si="10">P20+Q20+R20+S20</f>
        <v>0</v>
      </c>
      <c r="P20" s="47"/>
      <c r="Q20" s="47"/>
      <c r="R20" s="47"/>
      <c r="S20" s="47"/>
      <c r="T20" s="46"/>
      <c r="U20" s="48"/>
      <c r="V20" s="48"/>
      <c r="W20" s="48"/>
      <c r="X20" s="49"/>
      <c r="Y20" s="46"/>
      <c r="Z20" s="48"/>
      <c r="AA20" s="48"/>
      <c r="AB20" s="48"/>
      <c r="AC20" s="49"/>
    </row>
    <row r="21" spans="1:29" outlineLevel="1">
      <c r="A21" s="73"/>
      <c r="B21" s="16" t="s">
        <v>17</v>
      </c>
      <c r="C21" s="17">
        <f t="shared" si="7"/>
        <v>0</v>
      </c>
      <c r="D21" s="50"/>
      <c r="E21" s="50">
        <f t="shared" si="8"/>
        <v>0</v>
      </c>
      <c r="F21" s="51"/>
      <c r="G21" s="51"/>
      <c r="H21" s="51"/>
      <c r="I21" s="51"/>
      <c r="J21" s="50">
        <f t="shared" si="9"/>
        <v>0</v>
      </c>
      <c r="K21" s="51"/>
      <c r="L21" s="51"/>
      <c r="M21" s="51"/>
      <c r="N21" s="51"/>
      <c r="O21" s="50">
        <f t="shared" si="10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outlineLevel="1">
      <c r="A22" s="73"/>
      <c r="B22" s="16" t="s">
        <v>18</v>
      </c>
      <c r="C22" s="17">
        <f t="shared" si="7"/>
        <v>0</v>
      </c>
      <c r="D22" s="50"/>
      <c r="E22" s="50">
        <f t="shared" si="8"/>
        <v>0</v>
      </c>
      <c r="F22" s="51"/>
      <c r="G22" s="51"/>
      <c r="H22" s="51"/>
      <c r="I22" s="65"/>
      <c r="J22" s="50">
        <f t="shared" si="9"/>
        <v>0</v>
      </c>
      <c r="K22" s="51"/>
      <c r="L22" s="51"/>
      <c r="M22" s="51"/>
      <c r="N22" s="51"/>
      <c r="O22" s="50">
        <f t="shared" si="10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>
      <c r="A23" s="73"/>
      <c r="B23" s="16" t="s">
        <v>19</v>
      </c>
      <c r="C23" s="17">
        <f t="shared" si="7"/>
        <v>2.0870000000000002</v>
      </c>
      <c r="D23" s="50"/>
      <c r="E23" s="50">
        <f t="shared" si="8"/>
        <v>2.0870000000000002</v>
      </c>
      <c r="F23" s="51"/>
      <c r="G23" s="51"/>
      <c r="H23" s="51"/>
      <c r="I23" s="65">
        <v>2.0870000000000002</v>
      </c>
      <c r="J23" s="50">
        <f t="shared" si="9"/>
        <v>0</v>
      </c>
      <c r="K23" s="51"/>
      <c r="L23" s="51"/>
      <c r="M23" s="51"/>
      <c r="N23" s="51"/>
      <c r="O23" s="50">
        <f t="shared" si="10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73"/>
      <c r="B24" s="16" t="s">
        <v>20</v>
      </c>
      <c r="C24" s="17">
        <f t="shared" si="7"/>
        <v>0</v>
      </c>
      <c r="D24" s="50"/>
      <c r="E24" s="50">
        <f t="shared" si="8"/>
        <v>0</v>
      </c>
      <c r="F24" s="51"/>
      <c r="G24" s="51"/>
      <c r="H24" s="51"/>
      <c r="I24" s="65"/>
      <c r="J24" s="50">
        <f t="shared" si="9"/>
        <v>0</v>
      </c>
      <c r="K24" s="51"/>
      <c r="L24" s="51"/>
      <c r="M24" s="51"/>
      <c r="N24" s="51"/>
      <c r="O24" s="50">
        <f t="shared" si="10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73"/>
      <c r="B25" s="16" t="s">
        <v>21</v>
      </c>
      <c r="C25" s="17">
        <f t="shared" si="7"/>
        <v>132.80600000000001</v>
      </c>
      <c r="D25" s="50"/>
      <c r="E25" s="50">
        <f t="shared" si="8"/>
        <v>132.80600000000001</v>
      </c>
      <c r="F25" s="51"/>
      <c r="G25" s="51"/>
      <c r="H25" s="51"/>
      <c r="I25" s="65">
        <v>132.80600000000001</v>
      </c>
      <c r="J25" s="50">
        <f t="shared" si="9"/>
        <v>0</v>
      </c>
      <c r="K25" s="51"/>
      <c r="L25" s="51"/>
      <c r="M25" s="51"/>
      <c r="N25" s="51"/>
      <c r="O25" s="50">
        <f t="shared" si="10"/>
        <v>0</v>
      </c>
      <c r="P25" s="51"/>
      <c r="Q25" s="51"/>
      <c r="R25" s="51"/>
      <c r="S25" s="51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>
      <c r="A26" s="73"/>
      <c r="B26" s="16" t="s">
        <v>22</v>
      </c>
      <c r="C26" s="17">
        <f t="shared" si="7"/>
        <v>0</v>
      </c>
      <c r="D26" s="50"/>
      <c r="E26" s="50">
        <f t="shared" si="8"/>
        <v>0</v>
      </c>
      <c r="F26" s="51"/>
      <c r="G26" s="51"/>
      <c r="H26" s="51"/>
      <c r="I26" s="65"/>
      <c r="J26" s="50">
        <f t="shared" si="9"/>
        <v>0</v>
      </c>
      <c r="K26" s="51"/>
      <c r="L26" s="51"/>
      <c r="M26" s="51"/>
      <c r="N26" s="51"/>
      <c r="O26" s="50">
        <f t="shared" si="10"/>
        <v>0</v>
      </c>
      <c r="P26" s="51"/>
      <c r="Q26" s="51"/>
      <c r="R26" s="51"/>
      <c r="S26" s="51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>
      <c r="A27" s="73"/>
      <c r="B27" s="21" t="s">
        <v>23</v>
      </c>
      <c r="C27" s="22">
        <f t="shared" si="7"/>
        <v>0</v>
      </c>
      <c r="D27" s="53"/>
      <c r="E27" s="52">
        <f t="shared" si="8"/>
        <v>0</v>
      </c>
      <c r="F27" s="53"/>
      <c r="G27" s="51"/>
      <c r="H27" s="53"/>
      <c r="I27" s="65"/>
      <c r="J27" s="52">
        <f t="shared" si="9"/>
        <v>0</v>
      </c>
      <c r="K27" s="53"/>
      <c r="L27" s="53"/>
      <c r="M27" s="53"/>
      <c r="N27" s="53"/>
      <c r="O27" s="52">
        <f t="shared" si="10"/>
        <v>0</v>
      </c>
      <c r="P27" s="53"/>
      <c r="Q27" s="53"/>
      <c r="R27" s="53"/>
      <c r="S27" s="53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>
      <c r="A28" s="73"/>
      <c r="B28" s="21" t="s">
        <v>24</v>
      </c>
      <c r="C28" s="22">
        <f t="shared" si="7"/>
        <v>0</v>
      </c>
      <c r="D28" s="53"/>
      <c r="E28" s="52">
        <f t="shared" si="8"/>
        <v>0</v>
      </c>
      <c r="F28" s="53"/>
      <c r="G28" s="51"/>
      <c r="H28" s="53"/>
      <c r="I28" s="51"/>
      <c r="J28" s="52">
        <f t="shared" si="9"/>
        <v>0</v>
      </c>
      <c r="K28" s="53"/>
      <c r="L28" s="53"/>
      <c r="M28" s="53"/>
      <c r="N28" s="53"/>
      <c r="O28" s="52">
        <f t="shared" si="10"/>
        <v>0</v>
      </c>
      <c r="P28" s="53"/>
      <c r="Q28" s="53"/>
      <c r="R28" s="53"/>
      <c r="S28" s="53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>
      <c r="A29" s="73"/>
      <c r="B29" s="16" t="s">
        <v>25</v>
      </c>
      <c r="C29" s="22">
        <f t="shared" si="7"/>
        <v>57.139000000000003</v>
      </c>
      <c r="D29" s="66">
        <f>(56169+970)/1000</f>
        <v>57.139000000000003</v>
      </c>
      <c r="E29" s="50">
        <f t="shared" si="8"/>
        <v>0</v>
      </c>
      <c r="F29" s="51"/>
      <c r="G29" s="51"/>
      <c r="H29" s="51"/>
      <c r="I29" s="51"/>
      <c r="J29" s="50">
        <f t="shared" si="9"/>
        <v>0</v>
      </c>
      <c r="K29" s="51"/>
      <c r="L29" s="51"/>
      <c r="M29" s="51"/>
      <c r="N29" s="51"/>
      <c r="O29" s="50">
        <f t="shared" si="10"/>
        <v>0</v>
      </c>
      <c r="P29" s="51"/>
      <c r="Q29" s="51"/>
      <c r="R29" s="51"/>
      <c r="S29" s="51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outlineLevel="1">
      <c r="A30" s="73"/>
      <c r="B30" s="16" t="s">
        <v>26</v>
      </c>
      <c r="C30" s="17">
        <f t="shared" si="7"/>
        <v>0</v>
      </c>
      <c r="D30" s="50"/>
      <c r="E30" s="50">
        <f t="shared" si="8"/>
        <v>0</v>
      </c>
      <c r="F30" s="51"/>
      <c r="G30" s="51"/>
      <c r="H30" s="51"/>
      <c r="I30" s="51"/>
      <c r="J30" s="50">
        <f t="shared" si="9"/>
        <v>0</v>
      </c>
      <c r="K30" s="51"/>
      <c r="L30" s="51"/>
      <c r="M30" s="51"/>
      <c r="N30" s="51"/>
      <c r="O30" s="50">
        <f t="shared" si="10"/>
        <v>0</v>
      </c>
      <c r="P30" s="51"/>
      <c r="Q30" s="51"/>
      <c r="R30" s="51"/>
      <c r="S30" s="51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thickBot="1">
      <c r="A31" s="74"/>
      <c r="B31" s="54" t="s">
        <v>27</v>
      </c>
      <c r="C31" s="61">
        <f>E31+J31+D31</f>
        <v>192.03200000000001</v>
      </c>
      <c r="D31" s="55">
        <f>SUM(D20:D30)</f>
        <v>57.139000000000003</v>
      </c>
      <c r="E31" s="60">
        <f t="shared" si="8"/>
        <v>134.893</v>
      </c>
      <c r="F31" s="55">
        <f>SUM(F20:F30)</f>
        <v>0</v>
      </c>
      <c r="G31" s="55">
        <f>SUM(G20:G30)</f>
        <v>0</v>
      </c>
      <c r="H31" s="55">
        <f>SUM(H20:H30)</f>
        <v>0</v>
      </c>
      <c r="I31" s="62">
        <f>SUM(I20:I30)</f>
        <v>134.893</v>
      </c>
      <c r="J31" s="56">
        <f t="shared" si="9"/>
        <v>0</v>
      </c>
      <c r="K31" s="55">
        <f>SUM(K20:K30)</f>
        <v>0</v>
      </c>
      <c r="L31" s="55">
        <f>SUM(L20:L30)</f>
        <v>0</v>
      </c>
      <c r="M31" s="55">
        <f>SUM(M20:M30)</f>
        <v>0</v>
      </c>
      <c r="N31" s="55">
        <f>SUM(N20:N30)</f>
        <v>0</v>
      </c>
      <c r="O31" s="56">
        <f t="shared" si="10"/>
        <v>0</v>
      </c>
      <c r="P31" s="55">
        <f>SUM(P20:P30)</f>
        <v>0</v>
      </c>
      <c r="Q31" s="55">
        <f>SUM(Q20:Q30)</f>
        <v>0</v>
      </c>
      <c r="R31" s="55">
        <f>SUM(R20:R30)</f>
        <v>0</v>
      </c>
      <c r="S31" s="55">
        <f>SUM(S20:S30)</f>
        <v>0</v>
      </c>
      <c r="T31" s="57"/>
      <c r="U31" s="58"/>
      <c r="V31" s="58"/>
      <c r="W31" s="58"/>
      <c r="X31" s="59"/>
      <c r="Y31" s="57"/>
      <c r="Z31" s="58"/>
      <c r="AA31" s="58"/>
      <c r="AB31" s="58"/>
      <c r="AC31" s="59"/>
    </row>
    <row r="33" spans="3:16">
      <c r="C33" s="64"/>
    </row>
    <row r="34" spans="3:16">
      <c r="I34" s="63"/>
    </row>
    <row r="36" spans="3:16">
      <c r="C36" s="70"/>
      <c r="D36" s="67"/>
      <c r="I36" s="63"/>
      <c r="O36" s="67"/>
      <c r="P36" s="67"/>
    </row>
    <row r="37" spans="3:16">
      <c r="D37" s="67"/>
      <c r="H37" s="70"/>
    </row>
    <row r="38" spans="3:16">
      <c r="E38" s="67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  <mergeCell ref="A8:A19"/>
    <mergeCell ref="A20:A31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2023-02-27T15:23:22Z</dcterms:modified>
</cp:coreProperties>
</file>