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 tabRatio="989" activeTab="1"/>
  </bookViews>
  <sheets>
    <sheet name="Приложение 2" sheetId="1" r:id="rId1"/>
    <sheet name="Приложени 3  до 15 " sheetId="2" r:id="rId2"/>
    <sheet name="Приложение 3 15-150" sheetId="12" r:id="rId3"/>
    <sheet name="Приложение 3 150-670" sheetId="13" r:id="rId4"/>
    <sheet name="Приложение 4 до 15" sheetId="3" r:id="rId5"/>
    <sheet name="Приложение 4 15-150" sheetId="14" r:id="rId6"/>
    <sheet name="Приложение 4 150-670" sheetId="15" r:id="rId7"/>
    <sheet name="Приложение 5" sheetId="4" r:id="rId8"/>
    <sheet name="Приложение 6" sheetId="5" r:id="rId9"/>
    <sheet name="Приложение 7" sheetId="6" r:id="rId10"/>
    <sheet name="Приложение 8" sheetId="10" r:id="rId11"/>
    <sheet name="Приложение 8 9 м" sheetId="7" state="hidden" r:id="rId12"/>
    <sheet name="Приложение 9 9 мес" sheetId="8" state="hidden" r:id="rId13"/>
    <sheet name="Приложение 9" sheetId="11" r:id="rId14"/>
  </sheets>
  <externalReferences>
    <externalReference r:id="rId15"/>
  </externalReferences>
  <definedNames>
    <definedName name="_xlnm.Print_Area" localSheetId="1">'Приложени 3  до 15 '!$B$1:$F$26</definedName>
    <definedName name="_xlnm.Print_Area" localSheetId="0">'Приложение 2'!$B$1:$J$17</definedName>
    <definedName name="_xlnm.Print_Area" localSheetId="3">'Приложение 3 150-670'!$B$1:$F$26</definedName>
    <definedName name="_xlnm.Print_Area" localSheetId="2">'Приложение 3 15-150'!$B$1:$F$26</definedName>
    <definedName name="_xlnm.Print_Area" localSheetId="6">'Приложение 4 150-670'!$B$1:$F$25</definedName>
    <definedName name="_xlnm.Print_Area" localSheetId="5">'Приложение 4 15-150'!$B$1:$F$25</definedName>
    <definedName name="_xlnm.Print_Area" localSheetId="4">'Приложение 4 до 15'!$B$1:$F$25</definedName>
    <definedName name="_xlnm.Print_Area" localSheetId="7">'Приложение 5'!$B$1:$E$32</definedName>
    <definedName name="_xlnm.Print_Area" localSheetId="8">'Приложение 6'!$B$1:$E$8</definedName>
    <definedName name="_xlnm.Print_Area" localSheetId="9">'Приложение 7'!$B$1:$F$14</definedName>
    <definedName name="_xlnm.Print_Area" localSheetId="10">'Приложение 8'!$A$1:$L$25</definedName>
    <definedName name="_xlnm.Print_Area" localSheetId="11">'Приложение 8 9 м'!$B$1:$L$25</definedName>
    <definedName name="_xlnm.Print_Area" localSheetId="12">'Приложение 9 9 мес'!$B$1:$I$25</definedName>
  </definedNames>
  <calcPr calcId="145621" calcOnSave="0"/>
</workbook>
</file>

<file path=xl/calcChain.xml><?xml version="1.0" encoding="utf-8"?>
<calcChain xmlns="http://schemas.openxmlformats.org/spreadsheetml/2006/main">
  <c r="D13" i="6" l="1"/>
  <c r="D11" i="6" s="1"/>
  <c r="D7" i="5"/>
  <c r="E7" i="6"/>
  <c r="D7" i="6"/>
  <c r="D12" i="6"/>
  <c r="E31" i="4"/>
  <c r="E32" i="4" s="1"/>
  <c r="E13" i="4"/>
  <c r="D32" i="4"/>
  <c r="D17" i="4"/>
  <c r="D13" i="4"/>
  <c r="F22" i="15"/>
  <c r="F16" i="15"/>
  <c r="F6" i="15"/>
  <c r="F6" i="14"/>
  <c r="E9" i="15"/>
  <c r="D9" i="15"/>
  <c r="F22" i="14"/>
  <c r="F16" i="14"/>
  <c r="F13" i="14"/>
  <c r="F10" i="14"/>
  <c r="E9" i="14"/>
  <c r="D9" i="14"/>
  <c r="F9" i="14" s="1"/>
  <c r="F22" i="3"/>
  <c r="F10" i="3"/>
  <c r="F11" i="3"/>
  <c r="F13" i="3"/>
  <c r="F16" i="3"/>
  <c r="E9" i="3"/>
  <c r="F6" i="3"/>
  <c r="D9" i="3"/>
  <c r="F9" i="3" s="1"/>
  <c r="E11" i="13" l="1"/>
  <c r="E11" i="12"/>
  <c r="E11" i="2"/>
  <c r="K23" i="10" l="1"/>
  <c r="J23" i="10"/>
  <c r="I23" i="10"/>
  <c r="H23" i="10"/>
  <c r="G23" i="10"/>
  <c r="F23" i="10"/>
  <c r="E23" i="10"/>
  <c r="D23" i="10"/>
  <c r="C23" i="10"/>
  <c r="F8" i="6" l="1"/>
  <c r="F7" i="6" s="1"/>
</calcChain>
</file>

<file path=xl/sharedStrings.xml><?xml version="1.0" encoding="utf-8"?>
<sst xmlns="http://schemas.openxmlformats.org/spreadsheetml/2006/main" count="483" uniqueCount="151">
  <si>
    <t xml:space="preserve">                            ПРОГНОЗНЫЕ СВЕДЕНИЯ</t>
  </si>
  <si>
    <t xml:space="preserve">              о расходах за технологическое присоединение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</si>
  <si>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</si>
  <si>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С1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</si>
  <si>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</si>
  <si>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</si>
  <si>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</si>
  <si>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по постоянной схеме</t>
  </si>
  <si>
    <t>по временной схеме</t>
  </si>
  <si>
    <t>СТАНДАРТИЗИРОВАННЫЕ ТАРИФНЫЕ СТАВКИ</t>
  </si>
  <si>
    <t>для расчета платы за технологическое присоединение</t>
  </si>
  <si>
    <t>к территориальным распределительным сетям на уровне</t>
  </si>
  <si>
    <t>рублей/кВт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</si>
  <si>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</si>
  <si>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С1.1</t>
  </si>
  <si>
    <t>С1.2</t>
  </si>
  <si>
    <t>С1.3</t>
  </si>
  <si>
    <t>С1.4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</si>
  <si>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</si>
  <si>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</si>
  <si>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</si>
  <si>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</si>
  <si>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С2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</si>
  <si>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</si>
  <si>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на 2016 год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</si>
  <si>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</si>
  <si>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С3</t>
  </si>
  <si>
    <t>Стандартизированная тарифная ставка на покрытие расходов сетевой организации на строительство подстанций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</si>
  <si>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С4</t>
  </si>
  <si>
    <t>Ставки платы ,  и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</si>
  <si>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Наименование мероприятий</t>
  </si>
  <si>
    <t>Распределение необходимой валовой выручки &lt;*&gt;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</si>
  <si>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</si>
  <si>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</si>
  <si>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</si>
  <si>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2.</t>
  </si>
  <si>
    <t>3.</t>
  </si>
  <si>
    <t>4.</t>
  </si>
  <si>
    <t>5.</t>
  </si>
  <si>
    <t>6.</t>
  </si>
  <si>
    <t>Подготовка и выдача сетевой организацией технических условий заявителю: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</si>
  <si>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</si>
  <si>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</si>
  <si>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</si>
  <si>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</si>
  <si>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</si>
  <si>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</si>
  <si>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</si>
  <si>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</si>
  <si>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</si>
  <si>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</si>
  <si>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РАСХОДЫ НА МЕРОПРИЯТИЯ,</t>
  </si>
  <si>
    <t>&lt;*&gt;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</si>
  <si>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Показатели</t>
  </si>
  <si>
    <t>Ожидаемые данные за текущий период</t>
  </si>
  <si>
    <t>Плановые показатели на следующий период</t>
  </si>
  <si>
    <t>РАСЧЕТ</t>
  </si>
  <si>
    <t>необходимой валовой выручки сетевой организации</t>
  </si>
  <si>
    <t>на технологическое присоединение</t>
  </si>
  <si>
    <t>(тыс.рублей)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</si>
  <si>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</si>
  <si>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</si>
  <si>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</si>
  <si>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</si>
  <si>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</si>
  <si>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</si>
  <si>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</si>
  <si>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</si>
  <si>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</si>
  <si>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</si>
  <si>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</si>
  <si>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</si>
  <si>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</si>
  <si>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</si>
  <si>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</si>
  <si>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</si>
  <si>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</si>
  <si>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</si>
  <si>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</si>
  <si>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</si>
  <si>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</si>
  <si>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</si>
  <si>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</si>
  <si>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</si>
  <si>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</si>
  <si>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</si>
  <si>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</si>
  <si>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</si>
  <si>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</si>
  <si>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ФАКТИЧЕСКИЕ СРЕДНИЕ ДАННЫЕ</t>
  </si>
  <si>
    <t>о присоединенных объемах максимальной мощности</t>
  </si>
  <si>
    <t>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</si>
  <si>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</si>
  <si>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</si>
  <si>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</si>
  <si>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</si>
  <si>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</si>
  <si>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</si>
  <si>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</si>
  <si>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</si>
  <si>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о длине линий электропередачи и об объемах максимальной</t>
  </si>
  <si>
    <t>мощности построенных объектов за 3 предыдущих года</t>
  </si>
  <si>
    <t>по каждому мероприятию</t>
  </si>
  <si>
    <t>Категория заявителей</t>
  </si>
  <si>
    <t>Количество договоров (штук)</t>
  </si>
  <si>
    <t>35 кВ и выше</t>
  </si>
  <si>
    <t>Максимальная мощность (кВт)</t>
  </si>
  <si>
    <t>Стоимость договоров (без НДС) (тыс. рублей)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</si>
  <si>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</si>
  <si>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</si>
  <si>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</si>
  <si>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</si>
  <si>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</si>
  <si>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</si>
  <si>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</si>
  <si>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</si>
  <si>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</si>
  <si>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</si>
  <si>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</si>
  <si>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</si>
  <si>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ИНФОРМАЦИЯ</t>
  </si>
  <si>
    <t>об осуществлении технологического присоединения</t>
  </si>
  <si>
    <t>Количество заявок (штук)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</si>
  <si>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присоединения.".</t>
  </si>
  <si>
    <t>о поданных заявках на технологическое присоединение</t>
  </si>
  <si>
    <t>за текущий год</t>
  </si>
  <si>
    <t xml:space="preserve">             Кабардино-Балкарский филиал ПАО "МРСК Северного Кавказа" на 2016 год</t>
  </si>
  <si>
    <t xml:space="preserve">2. Сокращенное наименование </t>
  </si>
  <si>
    <t>по договорам, заключенным за  9 месяцев 2015  года.</t>
  </si>
  <si>
    <t>до 15 кВт</t>
  </si>
  <si>
    <t>за текущий год 12 м. ож.</t>
  </si>
  <si>
    <t>по договорам, заключенным  по Кабардино-Балкарскому филиалу ПАО "МРСК Северного Кавказа" за  2015( ожид.) год</t>
  </si>
  <si>
    <t xml:space="preserve">5. ИНН  </t>
  </si>
  <si>
    <t xml:space="preserve">6. КПП </t>
  </si>
  <si>
    <t>по Кабардино-Балкарского филиалу ПАО "МРСК Северного Кавказа"</t>
  </si>
  <si>
    <t xml:space="preserve"> - </t>
  </si>
  <si>
    <t>от 15 до 150 кВт</t>
  </si>
  <si>
    <t>от 150 до 670 кВт</t>
  </si>
  <si>
    <t>осуществляемые при технологическом присоединении в диапазоне до 15 кВт</t>
  </si>
  <si>
    <t>на уровне напряжения 0,4</t>
  </si>
  <si>
    <t>на уровне напряжения 6-10</t>
  </si>
  <si>
    <t>осуществляемые при технологическом присоединении в диапазоне от 15 до 150 кВт</t>
  </si>
  <si>
    <t>осуществляемые при технологическом присоединении в диапазоне от 150 до 670 кВт</t>
  </si>
  <si>
    <t>1. Полное наименование  Кабардино-Балкарский филиал  Публичного акционерного общества "Межрегиональная распределительная сетевая компания Северного Кавказа"</t>
  </si>
  <si>
    <t xml:space="preserve">  КБФ ПАО "МРСК Северного Кавказа"</t>
  </si>
  <si>
    <t xml:space="preserve">4. Адрес юридического лица 360015 Кабардино-Балкарская Республика , г.Нальчик, ул.Щорса, д.6 </t>
  </si>
  <si>
    <t>3. Место нахождения Республика  Кабардино-Балкарскаяа  , г. Нальчик, ул. Щорса, д.6</t>
  </si>
  <si>
    <t xml:space="preserve">8. Адрес электронной почты:           tlt@kbf-mrsk-sk.ru </t>
  </si>
  <si>
    <t xml:space="preserve">9. Контактный телефон:                     (8662)77-12-32 </t>
  </si>
  <si>
    <t>10. Факс:                                                     (8662)77-11-30</t>
  </si>
  <si>
    <t>7.Директор КБ Филиала ПАО "МРСК Северного Кавказа"                 Губжоков Юрий Маштаевич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</si>
</sst>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vertical="top"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/>
    <xf numFmtId="0" fontId="3" fillId="0" borderId="0" xfId="0" applyFont="1"/>
    <xf numFmtId="0" fontId="0" fillId="0" borderId="1" xfId="0" applyBorder="1" applyAlignment="1">
      <alignment horizontal="center" vertical="top"/>
    </xf>
    <xf numFmtId="1" fontId="3" fillId="0" borderId="0" xfId="0" applyNumberFormat="1" applyFont="1"/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vertical="center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 wrapText="1"/>
    </xf>
    <xf numFmtId="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2" borderId="0" xfId="0" applyFill="1"/>
    <xf numFmtId="0" fontId="1" fillId="0" borderId="0" xfId="0" applyFont="1" applyAlignment="1">
      <alignment horizontal="center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ienko-n/AppData/Local/Microsoft/Windows/Temporary%20Internet%20Files/Content.Outlook/RUH8PXEQ/&#1056;&#1072;&#1089;&#1095;&#1077;&#1090;%20&#1089;&#1090;&#1072;&#1074;&#1086;&#1082;%20&#1085;&#1072;%20&#1058;&#1055;%202016%20%20%20%20121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1 до 15"/>
      <sheetName val="15-150"/>
      <sheetName val="150-670"/>
      <sheetName val="ФОТ"/>
      <sheetName val="УАЗ"/>
      <sheetName val="подъемник"/>
      <sheetName val="П2 до 15"/>
      <sheetName val="П2 0,4"/>
      <sheetName val="П2 6-10"/>
      <sheetName val="НВВ расчет"/>
      <sheetName val="НВВ ож"/>
      <sheetName val="факт тп"/>
      <sheetName val="расчеты ставок"/>
      <sheetName val="примечания"/>
      <sheetName val="Ставки"/>
    </sheetNames>
    <sheetDataSet>
      <sheetData sheetId="0">
        <row r="35">
          <cell r="P35">
            <v>207.28604275690762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D10">
            <v>3958034.94</v>
          </cell>
        </row>
        <row r="28">
          <cell r="M28">
            <v>4</v>
          </cell>
        </row>
      </sheetData>
      <sheetData sheetId="13"/>
      <sheetData sheetId="14">
        <row r="8">
          <cell r="I8">
            <v>137643.73000000001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6"/>
  <sheetViews>
    <sheetView view="pageBreakPreview" zoomScaleNormal="100" zoomScaleSheetLayoutView="100" workbookViewId="0">
      <selection activeCell="L26" sqref="L26"/>
    </sheetView>
  </sheetViews>
  <sheetFormatPr defaultRowHeight="15" x14ac:dyDescent="0.25"/>
  <cols>
    <col min="1" max="1" width="5.7109375" customWidth="1"/>
    <col min="3" max="3" width="21.28515625" customWidth="1"/>
    <col min="9" max="9" width="13.7109375" customWidth="1"/>
    <col min="10" max="10" width="5.7109375" customWidth="1"/>
  </cols>
  <sheetData>
    <row r="2" spans="2:10" x14ac:dyDescent="0.25">
      <c r="B2" s="37" t="s">
        <v>0</v>
      </c>
      <c r="C2" s="37"/>
      <c r="D2" s="37"/>
      <c r="E2" s="37"/>
      <c r="F2" s="37"/>
      <c r="G2" s="37"/>
      <c r="H2" s="37"/>
      <c r="I2" s="37"/>
    </row>
    <row r="3" spans="2:10" x14ac:dyDescent="0.25">
      <c r="B3" s="37" t="s">
        <v>1</v>
      </c>
      <c r="C3" s="37"/>
      <c r="D3" s="37"/>
      <c r="E3" s="37"/>
      <c r="F3" s="37"/>
      <c r="G3" s="37"/>
      <c r="H3" s="37"/>
      <c r="I3" s="37"/>
    </row>
    <row r="4" spans="2:10" x14ac:dyDescent="0.25">
      <c r="B4" s="37" t="s">
        <v>126</v>
      </c>
      <c r="C4" s="37"/>
      <c r="D4" s="37"/>
      <c r="E4" s="37"/>
      <c r="F4" s="37"/>
      <c r="G4" s="37"/>
      <c r="H4" s="37"/>
      <c r="I4" s="37"/>
    </row>
    <row r="5" spans="2:10" x14ac:dyDescent="0.25">
      <c r="B5" s="37"/>
      <c r="C5" s="37"/>
      <c r="D5" s="37"/>
      <c r="E5" s="37"/>
      <c r="F5" s="37"/>
      <c r="G5" s="37"/>
      <c r="H5" s="37"/>
      <c r="I5" s="37"/>
    </row>
    <row r="7" spans="2:10" ht="33.75" customHeight="1" x14ac:dyDescent="0.25">
      <c r="B7" s="38" t="s">
        <v>143</v>
      </c>
      <c r="C7" s="38"/>
      <c r="D7" s="38"/>
      <c r="E7" s="38"/>
      <c r="F7" s="38"/>
      <c r="G7" s="38"/>
      <c r="H7" s="38"/>
      <c r="I7" s="38"/>
      <c r="J7" s="38"/>
    </row>
    <row r="8" spans="2:10" x14ac:dyDescent="0.25">
      <c r="B8" s="36" t="s">
        <v>127</v>
      </c>
      <c r="C8" s="36"/>
      <c r="D8" s="36" t="s">
        <v>144</v>
      </c>
      <c r="E8" s="36"/>
      <c r="F8" s="36"/>
      <c r="G8" s="36"/>
      <c r="H8" s="36"/>
      <c r="I8" s="36"/>
      <c r="J8" s="36"/>
    </row>
    <row r="9" spans="2:10" ht="29.25" customHeight="1" x14ac:dyDescent="0.25">
      <c r="B9" s="36" t="s">
        <v>146</v>
      </c>
      <c r="C9" s="36"/>
      <c r="D9" s="36"/>
      <c r="E9" s="36"/>
      <c r="F9" s="36"/>
      <c r="G9" s="36"/>
      <c r="H9" s="36"/>
      <c r="I9" s="36"/>
      <c r="J9" s="36"/>
    </row>
    <row r="10" spans="2:10" x14ac:dyDescent="0.25">
      <c r="B10" s="36" t="s">
        <v>145</v>
      </c>
      <c r="C10" s="36"/>
      <c r="D10" s="36"/>
      <c r="E10" s="36"/>
      <c r="F10" s="36"/>
      <c r="G10" s="36"/>
      <c r="H10" s="36"/>
      <c r="I10" s="36"/>
      <c r="J10" s="36"/>
    </row>
    <row r="11" spans="2:10" x14ac:dyDescent="0.25">
      <c r="B11" s="36" t="s">
        <v>132</v>
      </c>
      <c r="C11" s="36">
        <v>2632082033</v>
      </c>
      <c r="D11" s="36"/>
      <c r="E11" s="36"/>
      <c r="F11" s="36"/>
      <c r="G11" s="36"/>
      <c r="H11" s="36"/>
      <c r="I11" s="36"/>
      <c r="J11" s="36"/>
    </row>
    <row r="12" spans="2:10" x14ac:dyDescent="0.25">
      <c r="B12" s="36" t="s">
        <v>133</v>
      </c>
      <c r="C12" s="36">
        <v>72603002</v>
      </c>
      <c r="D12" s="36"/>
      <c r="E12" s="36"/>
      <c r="F12" s="36"/>
      <c r="G12" s="36"/>
      <c r="H12" s="36"/>
      <c r="I12" s="36"/>
      <c r="J12" s="36"/>
    </row>
    <row r="13" spans="2:10" x14ac:dyDescent="0.25">
      <c r="B13" s="36" t="s">
        <v>150</v>
      </c>
      <c r="C13" s="36"/>
      <c r="D13" s="36"/>
      <c r="E13" s="36"/>
      <c r="F13" s="36"/>
      <c r="G13" s="36"/>
      <c r="H13" s="36"/>
      <c r="I13" s="36"/>
      <c r="J13" s="36"/>
    </row>
    <row r="14" spans="2:10" x14ac:dyDescent="0.25">
      <c r="B14" s="36" t="s">
        <v>147</v>
      </c>
      <c r="C14" s="36"/>
      <c r="D14" s="36"/>
      <c r="E14" s="36"/>
      <c r="F14" s="36"/>
      <c r="G14" s="36"/>
      <c r="H14" s="36"/>
      <c r="I14" s="36"/>
      <c r="J14" s="36"/>
    </row>
    <row r="15" spans="2:10" x14ac:dyDescent="0.25">
      <c r="B15" s="36" t="s">
        <v>148</v>
      </c>
      <c r="C15" s="36"/>
      <c r="D15" s="36"/>
      <c r="E15" s="36"/>
      <c r="F15" s="36"/>
      <c r="G15" s="36"/>
      <c r="H15" s="36"/>
      <c r="I15" s="36"/>
      <c r="J15" s="36"/>
    </row>
    <row r="16" spans="2:10" x14ac:dyDescent="0.25">
      <c r="B16" s="36" t="s">
        <v>149</v>
      </c>
      <c r="C16" s="36"/>
      <c r="D16" s="36"/>
      <c r="E16" s="36"/>
      <c r="F16" s="36"/>
      <c r="G16" s="36"/>
      <c r="H16" s="36"/>
      <c r="I16" s="36"/>
      <c r="J16" s="36"/>
    </row>
  </sheetData>
  <mergeCells count="5">
    <mergeCell ref="B2:I2"/>
    <mergeCell ref="B3:I3"/>
    <mergeCell ref="B4:I4"/>
    <mergeCell ref="B5:I5"/>
    <mergeCell ref="B7:J7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4"/>
  <sheetViews>
    <sheetView view="pageBreakPreview" topLeftCell="B1" zoomScale="110" zoomScaleNormal="100" zoomScaleSheetLayoutView="110" workbookViewId="0">
      <selection activeCell="F14" sqref="F14"/>
    </sheetView>
  </sheetViews>
  <sheetFormatPr defaultRowHeight="15" x14ac:dyDescent="0.25"/>
  <cols>
    <col min="1" max="1" width="6.140625" customWidth="1"/>
    <col min="2" max="2" width="5.7109375" customWidth="1"/>
    <col min="3" max="3" width="27.7109375" customWidth="1"/>
    <col min="4" max="6" width="26.7109375" customWidth="1"/>
  </cols>
  <sheetData>
    <row r="2" spans="2:6" x14ac:dyDescent="0.25">
      <c r="B2" s="37" t="s">
        <v>89</v>
      </c>
      <c r="C2" s="37"/>
      <c r="D2" s="37"/>
      <c r="E2" s="37"/>
      <c r="F2" s="37"/>
    </row>
    <row r="3" spans="2:6" x14ac:dyDescent="0.25">
      <c r="B3" s="37" t="s">
        <v>100</v>
      </c>
      <c r="C3" s="37"/>
      <c r="D3" s="37"/>
      <c r="E3" s="37"/>
      <c r="F3" s="37"/>
    </row>
    <row r="4" spans="2:6" x14ac:dyDescent="0.25">
      <c r="B4" s="37" t="s">
        <v>101</v>
      </c>
      <c r="C4" s="37"/>
      <c r="D4" s="37"/>
      <c r="E4" s="37"/>
      <c r="F4" s="37"/>
    </row>
    <row r="5" spans="2:6" x14ac:dyDescent="0.25">
      <c r="B5" s="37" t="s">
        <v>102</v>
      </c>
      <c r="C5" s="37"/>
      <c r="D5" s="37"/>
      <c r="E5" s="37"/>
      <c r="F5" s="37"/>
    </row>
    <row r="6" spans="2:6" ht="105" x14ac:dyDescent="0.25">
      <c r="B6" s="46" t="s">
        <v>30</v>
      </c>
      <c r="C6" s="46"/>
      <c r="D6" s="20" t="s">
        <v>92</v>
      </c>
      <c r="E6" s="20" t="s">
        <v>93</v>
      </c>
      <c r="F6" s="20" t="s">
        <v>94</v>
      </c>
    </row>
    <row r="7" spans="2:6" ht="30" x14ac:dyDescent="0.25">
      <c r="B7" s="45" t="s">
        <v>34</v>
      </c>
      <c r="C7" s="25" t="s">
        <v>95</v>
      </c>
      <c r="D7" s="34">
        <f>D8+D9+D10</f>
        <v>22629.22</v>
      </c>
      <c r="E7" s="26">
        <f t="shared" ref="E7:F7" si="0">E8+E9+E10</f>
        <v>5.0999999999999997E-2</v>
      </c>
      <c r="F7" s="26">
        <f t="shared" si="0"/>
        <v>4</v>
      </c>
    </row>
    <row r="8" spans="2:6" x14ac:dyDescent="0.25">
      <c r="B8" s="45"/>
      <c r="C8" s="13" t="s">
        <v>96</v>
      </c>
      <c r="D8" s="34">
        <v>22629.22</v>
      </c>
      <c r="E8" s="26">
        <v>5.0999999999999997E-2</v>
      </c>
      <c r="F8" s="26">
        <f>'[1]расчеты ставок'!$M$28</f>
        <v>4</v>
      </c>
    </row>
    <row r="9" spans="2:6" x14ac:dyDescent="0.25">
      <c r="B9" s="45"/>
      <c r="C9" s="13" t="s">
        <v>97</v>
      </c>
      <c r="D9" s="34">
        <v>0</v>
      </c>
      <c r="E9" s="26">
        <v>0</v>
      </c>
      <c r="F9" s="26">
        <v>0</v>
      </c>
    </row>
    <row r="10" spans="2:6" x14ac:dyDescent="0.25">
      <c r="B10" s="45"/>
      <c r="C10" s="13" t="s">
        <v>98</v>
      </c>
      <c r="D10" s="34">
        <v>0</v>
      </c>
      <c r="E10" s="26">
        <v>0</v>
      </c>
      <c r="F10" s="26">
        <v>0</v>
      </c>
    </row>
    <row r="11" spans="2:6" ht="30" x14ac:dyDescent="0.25">
      <c r="B11" s="45" t="s">
        <v>35</v>
      </c>
      <c r="C11" s="25" t="s">
        <v>99</v>
      </c>
      <c r="D11" s="34">
        <f>D12+D13+D14</f>
        <v>4911.2484100000001</v>
      </c>
      <c r="E11" s="26"/>
      <c r="F11" s="26"/>
    </row>
    <row r="12" spans="2:6" x14ac:dyDescent="0.25">
      <c r="B12" s="45"/>
      <c r="C12" s="13" t="s">
        <v>96</v>
      </c>
      <c r="D12" s="34">
        <f>4403539.21/1000</f>
        <v>4403.5392099999999</v>
      </c>
      <c r="E12" s="26">
        <v>5.7700000000000005</v>
      </c>
      <c r="F12" s="26">
        <v>189.5</v>
      </c>
    </row>
    <row r="13" spans="2:6" x14ac:dyDescent="0.25">
      <c r="B13" s="45"/>
      <c r="C13" s="13" t="s">
        <v>97</v>
      </c>
      <c r="D13" s="34">
        <f>507709.2/1000</f>
        <v>507.70920000000001</v>
      </c>
      <c r="E13" s="26">
        <v>0.45999999999999996</v>
      </c>
      <c r="F13" s="26">
        <v>9</v>
      </c>
    </row>
    <row r="14" spans="2:6" x14ac:dyDescent="0.25">
      <c r="B14" s="45"/>
      <c r="C14" s="13" t="s">
        <v>98</v>
      </c>
      <c r="D14" s="34">
        <v>0</v>
      </c>
      <c r="E14" s="26">
        <v>0</v>
      </c>
      <c r="F14" s="26">
        <v>0</v>
      </c>
    </row>
  </sheetData>
  <mergeCells count="7">
    <mergeCell ref="B11:B14"/>
    <mergeCell ref="B6:C6"/>
    <mergeCell ref="B2:F2"/>
    <mergeCell ref="B3:F3"/>
    <mergeCell ref="B4:F4"/>
    <mergeCell ref="B5:F5"/>
    <mergeCell ref="B7:B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view="pageBreakPreview" zoomScale="110" zoomScaleNormal="100" zoomScaleSheetLayoutView="110" workbookViewId="0">
      <selection activeCell="O22" sqref="O22"/>
    </sheetView>
  </sheetViews>
  <sheetFormatPr defaultRowHeight="15" x14ac:dyDescent="0.25"/>
  <cols>
    <col min="2" max="2" width="27.85546875" customWidth="1"/>
  </cols>
  <sheetData>
    <row r="1" spans="1:11" x14ac:dyDescent="0.25">
      <c r="A1" s="37" t="s">
        <v>120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25">
      <c r="A2" s="37" t="s">
        <v>121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x14ac:dyDescent="0.25">
      <c r="A3" s="37" t="s">
        <v>131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29.25" customHeight="1" x14ac:dyDescent="0.25">
      <c r="A5" s="46" t="s">
        <v>103</v>
      </c>
      <c r="B5" s="46"/>
      <c r="C5" s="43" t="s">
        <v>104</v>
      </c>
      <c r="D5" s="43"/>
      <c r="E5" s="43"/>
      <c r="F5" s="43" t="s">
        <v>106</v>
      </c>
      <c r="G5" s="43"/>
      <c r="H5" s="43"/>
      <c r="I5" s="43" t="s">
        <v>107</v>
      </c>
      <c r="J5" s="43"/>
      <c r="K5" s="43"/>
    </row>
    <row r="6" spans="1:11" ht="30" x14ac:dyDescent="0.25">
      <c r="A6" s="49"/>
      <c r="B6" s="49"/>
      <c r="C6" s="11" t="s">
        <v>96</v>
      </c>
      <c r="D6" s="11" t="s">
        <v>97</v>
      </c>
      <c r="E6" s="12" t="s">
        <v>105</v>
      </c>
      <c r="F6" s="11" t="s">
        <v>96</v>
      </c>
      <c r="G6" s="11" t="s">
        <v>97</v>
      </c>
      <c r="H6" s="12" t="s">
        <v>105</v>
      </c>
      <c r="I6" s="11" t="s">
        <v>96</v>
      </c>
      <c r="J6" s="11" t="s">
        <v>97</v>
      </c>
      <c r="K6" s="12" t="s">
        <v>105</v>
      </c>
    </row>
    <row r="7" spans="1:11" x14ac:dyDescent="0.25">
      <c r="A7" s="45" t="s">
        <v>34</v>
      </c>
      <c r="B7" s="13" t="s">
        <v>108</v>
      </c>
      <c r="C7" s="34">
        <v>1039.9333333333334</v>
      </c>
      <c r="D7" s="34">
        <v>31.666666666666668</v>
      </c>
      <c r="E7" s="34">
        <v>0</v>
      </c>
      <c r="F7" s="34">
        <v>5415.2406666666666</v>
      </c>
      <c r="G7" s="34">
        <v>436.61999999999995</v>
      </c>
      <c r="H7" s="34">
        <v>0</v>
      </c>
      <c r="I7" s="34">
        <v>568.09873333333337</v>
      </c>
      <c r="J7" s="34">
        <v>14.759199999999998</v>
      </c>
      <c r="K7" s="34"/>
    </row>
    <row r="8" spans="1:11" x14ac:dyDescent="0.25">
      <c r="A8" s="45"/>
      <c r="B8" s="13" t="s">
        <v>109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/>
    </row>
    <row r="9" spans="1:11" x14ac:dyDescent="0.25">
      <c r="A9" s="45"/>
      <c r="B9" s="13" t="s">
        <v>110</v>
      </c>
      <c r="C9" s="34">
        <v>972.8</v>
      </c>
      <c r="D9" s="34">
        <v>31.666666666666668</v>
      </c>
      <c r="E9" s="34">
        <v>0</v>
      </c>
      <c r="F9" s="34">
        <v>4956.7199999999993</v>
      </c>
      <c r="G9" s="34">
        <v>436.61999999999995</v>
      </c>
      <c r="H9" s="34">
        <v>0</v>
      </c>
      <c r="I9" s="34">
        <v>453.46666666666664</v>
      </c>
      <c r="J9" s="34">
        <v>14.759199999999998</v>
      </c>
      <c r="K9" s="34"/>
    </row>
    <row r="10" spans="1:11" x14ac:dyDescent="0.25">
      <c r="A10" s="45" t="s">
        <v>35</v>
      </c>
      <c r="B10" s="13" t="s">
        <v>111</v>
      </c>
      <c r="C10" s="34">
        <v>15.2</v>
      </c>
      <c r="D10" s="34">
        <v>24.066666666666663</v>
      </c>
      <c r="E10" s="34">
        <v>0</v>
      </c>
      <c r="F10" s="34">
        <v>843.72666666666657</v>
      </c>
      <c r="G10" s="34">
        <v>1564.0799999999997</v>
      </c>
      <c r="H10" s="34">
        <v>0</v>
      </c>
      <c r="I10" s="34">
        <v>191.66819999999998</v>
      </c>
      <c r="J10" s="34">
        <v>387.71906666666666</v>
      </c>
      <c r="K10" s="34">
        <v>0</v>
      </c>
    </row>
    <row r="11" spans="1:11" x14ac:dyDescent="0.25">
      <c r="A11" s="45"/>
      <c r="B11" s="13" t="s">
        <v>109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/>
    </row>
    <row r="12" spans="1:11" x14ac:dyDescent="0.25">
      <c r="A12" s="45"/>
      <c r="B12" s="13" t="s">
        <v>112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</row>
    <row r="13" spans="1:11" x14ac:dyDescent="0.25">
      <c r="A13" s="45" t="s">
        <v>36</v>
      </c>
      <c r="B13" s="13" t="s">
        <v>113</v>
      </c>
      <c r="C13" s="34">
        <v>1.2666666666666666</v>
      </c>
      <c r="D13" s="34">
        <v>25.333333333333332</v>
      </c>
      <c r="E13" s="34">
        <v>0</v>
      </c>
      <c r="F13" s="34">
        <v>196.33333333333331</v>
      </c>
      <c r="G13" s="34">
        <v>7116.1333333333332</v>
      </c>
      <c r="H13" s="34">
        <v>0</v>
      </c>
      <c r="I13" s="34">
        <v>2.6042666666666667</v>
      </c>
      <c r="J13" s="34">
        <v>95.438266666666678</v>
      </c>
      <c r="K13" s="34">
        <v>0</v>
      </c>
    </row>
    <row r="14" spans="1:11" x14ac:dyDescent="0.25">
      <c r="A14" s="45"/>
      <c r="B14" s="13" t="s">
        <v>109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/>
    </row>
    <row r="15" spans="1:11" x14ac:dyDescent="0.25">
      <c r="A15" s="45"/>
      <c r="B15" s="13" t="s">
        <v>114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</row>
    <row r="16" spans="1:11" x14ac:dyDescent="0.25">
      <c r="A16" s="45" t="s">
        <v>37</v>
      </c>
      <c r="B16" s="13" t="s">
        <v>115</v>
      </c>
      <c r="C16" s="34">
        <v>0</v>
      </c>
      <c r="D16" s="34">
        <v>5.0666666666666664</v>
      </c>
      <c r="E16" s="34">
        <v>0</v>
      </c>
      <c r="F16" s="34">
        <v>0</v>
      </c>
      <c r="G16" s="34">
        <v>13300</v>
      </c>
      <c r="H16" s="34">
        <v>0</v>
      </c>
      <c r="I16" s="34">
        <v>0</v>
      </c>
      <c r="J16" s="34">
        <v>161.55699999999999</v>
      </c>
      <c r="K16" s="34">
        <v>0</v>
      </c>
    </row>
    <row r="17" spans="1:11" x14ac:dyDescent="0.25">
      <c r="A17" s="45"/>
      <c r="B17" s="13" t="s">
        <v>109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/>
    </row>
    <row r="18" spans="1:11" x14ac:dyDescent="0.25">
      <c r="A18" s="45"/>
      <c r="B18" s="13" t="s">
        <v>114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</row>
    <row r="19" spans="1:11" x14ac:dyDescent="0.25">
      <c r="A19" s="45" t="s">
        <v>38</v>
      </c>
      <c r="B19" s="13" t="s">
        <v>116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</row>
    <row r="20" spans="1:11" x14ac:dyDescent="0.25">
      <c r="A20" s="45"/>
      <c r="B20" s="13" t="s">
        <v>109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/>
    </row>
    <row r="21" spans="1:11" x14ac:dyDescent="0.25">
      <c r="A21" s="45"/>
      <c r="B21" s="13" t="s">
        <v>114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</row>
    <row r="22" spans="1:11" x14ac:dyDescent="0.25">
      <c r="A22" s="21" t="s">
        <v>39</v>
      </c>
      <c r="B22" s="13" t="s">
        <v>117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</row>
    <row r="23" spans="1:11" x14ac:dyDescent="0.25">
      <c r="C23" s="16">
        <f>C7+C10+C13+C16+C19</f>
        <v>1056.4000000000001</v>
      </c>
      <c r="D23" s="16">
        <f t="shared" ref="D23:K23" si="0">D7+D10+D13+D16+D19</f>
        <v>86.133333333333326</v>
      </c>
      <c r="E23" s="14">
        <f t="shared" si="0"/>
        <v>0</v>
      </c>
      <c r="F23" s="16">
        <f t="shared" si="0"/>
        <v>6455.3006666666661</v>
      </c>
      <c r="G23" s="16">
        <f t="shared" si="0"/>
        <v>22416.833333333332</v>
      </c>
      <c r="H23" s="14">
        <f t="shared" si="0"/>
        <v>0</v>
      </c>
      <c r="I23" s="16">
        <f t="shared" si="0"/>
        <v>762.37120000000004</v>
      </c>
      <c r="J23" s="16">
        <f t="shared" si="0"/>
        <v>659.47353333333331</v>
      </c>
      <c r="K23" s="14">
        <f t="shared" si="0"/>
        <v>0</v>
      </c>
    </row>
    <row r="24" spans="1:11" x14ac:dyDescent="0.25">
      <c r="A24" t="s">
        <v>118</v>
      </c>
    </row>
    <row r="25" spans="1:11" ht="103.5" customHeight="1" x14ac:dyDescent="0.25">
      <c r="A25" s="39" t="s">
        <v>119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</row>
  </sheetData>
  <mergeCells count="13">
    <mergeCell ref="A25:K25"/>
    <mergeCell ref="A1:K1"/>
    <mergeCell ref="A2:K2"/>
    <mergeCell ref="A3:K3"/>
    <mergeCell ref="A5:B6"/>
    <mergeCell ref="C5:E5"/>
    <mergeCell ref="F5:H5"/>
    <mergeCell ref="I5:K5"/>
    <mergeCell ref="A7:A9"/>
    <mergeCell ref="A10:A12"/>
    <mergeCell ref="A13:A15"/>
    <mergeCell ref="A16:A18"/>
    <mergeCell ref="A19:A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5"/>
  <sheetViews>
    <sheetView view="pageBreakPreview" zoomScale="110" zoomScaleNormal="100" zoomScaleSheetLayoutView="110" workbookViewId="0">
      <selection activeCell="D7" sqref="D7:E7"/>
    </sheetView>
  </sheetViews>
  <sheetFormatPr defaultRowHeight="15" x14ac:dyDescent="0.25"/>
  <cols>
    <col min="2" max="2" width="5.7109375" customWidth="1"/>
    <col min="3" max="3" width="40.7109375" customWidth="1"/>
    <col min="4" max="12" width="8.7109375" customWidth="1"/>
  </cols>
  <sheetData>
    <row r="2" spans="2:12" x14ac:dyDescent="0.25">
      <c r="B2" s="37" t="s">
        <v>120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2:12" x14ac:dyDescent="0.25">
      <c r="B3" s="37" t="s">
        <v>121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2:12" x14ac:dyDescent="0.25">
      <c r="B4" s="37" t="s">
        <v>128</v>
      </c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2:12" ht="30" customHeight="1" x14ac:dyDescent="0.25">
      <c r="B5" s="47" t="s">
        <v>103</v>
      </c>
      <c r="C5" s="47"/>
      <c r="D5" s="50" t="s">
        <v>104</v>
      </c>
      <c r="E5" s="50"/>
      <c r="F5" s="50"/>
      <c r="G5" s="50" t="s">
        <v>106</v>
      </c>
      <c r="H5" s="50"/>
      <c r="I5" s="50"/>
      <c r="J5" s="50" t="s">
        <v>107</v>
      </c>
      <c r="K5" s="50"/>
      <c r="L5" s="50"/>
    </row>
    <row r="6" spans="2:12" ht="30" customHeight="1" x14ac:dyDescent="0.25">
      <c r="B6" s="47"/>
      <c r="C6" s="47"/>
      <c r="D6" s="6" t="s">
        <v>96</v>
      </c>
      <c r="E6" s="6" t="s">
        <v>97</v>
      </c>
      <c r="F6" s="3" t="s">
        <v>105</v>
      </c>
      <c r="G6" s="6" t="s">
        <v>96</v>
      </c>
      <c r="H6" s="6" t="s">
        <v>97</v>
      </c>
      <c r="I6" s="3" t="s">
        <v>105</v>
      </c>
      <c r="J6" s="6" t="s">
        <v>96</v>
      </c>
      <c r="K6" s="6" t="s">
        <v>97</v>
      </c>
      <c r="L6" s="3" t="s">
        <v>105</v>
      </c>
    </row>
    <row r="7" spans="2:12" x14ac:dyDescent="0.25">
      <c r="B7" s="48" t="s">
        <v>34</v>
      </c>
      <c r="C7" t="s">
        <v>108</v>
      </c>
      <c r="D7">
        <v>821</v>
      </c>
      <c r="E7">
        <v>25</v>
      </c>
      <c r="F7">
        <v>0</v>
      </c>
      <c r="G7">
        <v>4275.1899999999996</v>
      </c>
      <c r="H7">
        <v>344.7</v>
      </c>
      <c r="I7">
        <v>0</v>
      </c>
      <c r="J7">
        <v>448.49900000000002</v>
      </c>
      <c r="K7">
        <v>11.651999999999999</v>
      </c>
      <c r="L7">
        <v>0</v>
      </c>
    </row>
    <row r="8" spans="2:12" x14ac:dyDescent="0.25">
      <c r="B8" s="48"/>
      <c r="C8" t="s">
        <v>109</v>
      </c>
    </row>
    <row r="9" spans="2:12" x14ac:dyDescent="0.25">
      <c r="B9" s="48"/>
      <c r="C9" t="s">
        <v>110</v>
      </c>
      <c r="D9">
        <v>768</v>
      </c>
      <c r="E9">
        <v>25</v>
      </c>
      <c r="F9">
        <v>0</v>
      </c>
      <c r="G9">
        <v>3913.2</v>
      </c>
      <c r="H9">
        <v>344.7</v>
      </c>
      <c r="I9">
        <v>0</v>
      </c>
      <c r="J9">
        <v>358</v>
      </c>
      <c r="K9">
        <v>11.651999999999999</v>
      </c>
      <c r="L9">
        <v>0</v>
      </c>
    </row>
    <row r="10" spans="2:12" x14ac:dyDescent="0.25">
      <c r="B10" s="48" t="s">
        <v>35</v>
      </c>
      <c r="C10" t="s">
        <v>111</v>
      </c>
      <c r="D10">
        <v>12</v>
      </c>
      <c r="E10">
        <v>19</v>
      </c>
      <c r="F10">
        <v>0</v>
      </c>
      <c r="G10">
        <v>666.1</v>
      </c>
      <c r="H10">
        <v>1234.8</v>
      </c>
      <c r="I10">
        <v>0</v>
      </c>
      <c r="J10">
        <v>151.31700000000001</v>
      </c>
      <c r="K10">
        <v>306.09399999999999</v>
      </c>
      <c r="L10">
        <v>0</v>
      </c>
    </row>
    <row r="11" spans="2:12" x14ac:dyDescent="0.25">
      <c r="B11" s="48"/>
      <c r="C11" t="s">
        <v>109</v>
      </c>
    </row>
    <row r="12" spans="2:12" x14ac:dyDescent="0.25">
      <c r="B12" s="48"/>
      <c r="C12" t="s">
        <v>112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2:12" x14ac:dyDescent="0.25">
      <c r="B13" s="48" t="s">
        <v>36</v>
      </c>
      <c r="C13" t="s">
        <v>113</v>
      </c>
      <c r="D13">
        <v>1</v>
      </c>
      <c r="E13">
        <v>20</v>
      </c>
      <c r="F13">
        <v>0</v>
      </c>
      <c r="G13">
        <v>155</v>
      </c>
      <c r="H13">
        <v>5618</v>
      </c>
      <c r="I13">
        <v>0</v>
      </c>
      <c r="J13">
        <v>2.056</v>
      </c>
      <c r="K13">
        <v>75.346000000000004</v>
      </c>
      <c r="L13">
        <v>0</v>
      </c>
    </row>
    <row r="14" spans="2:12" x14ac:dyDescent="0.25">
      <c r="B14" s="48"/>
      <c r="C14" t="s">
        <v>109</v>
      </c>
    </row>
    <row r="15" spans="2:12" x14ac:dyDescent="0.25">
      <c r="B15" s="48"/>
      <c r="C15" t="s">
        <v>114</v>
      </c>
      <c r="F15">
        <v>0</v>
      </c>
      <c r="I15">
        <v>0</v>
      </c>
      <c r="L15">
        <v>0</v>
      </c>
    </row>
    <row r="16" spans="2:12" x14ac:dyDescent="0.25">
      <c r="B16" s="48" t="s">
        <v>37</v>
      </c>
      <c r="C16" t="s">
        <v>115</v>
      </c>
      <c r="D16">
        <v>0</v>
      </c>
      <c r="E16">
        <v>4</v>
      </c>
      <c r="F16">
        <v>0</v>
      </c>
      <c r="G16">
        <v>0</v>
      </c>
      <c r="H16">
        <v>10500</v>
      </c>
      <c r="I16">
        <v>0</v>
      </c>
      <c r="J16">
        <v>0</v>
      </c>
      <c r="K16">
        <v>127.545</v>
      </c>
      <c r="L16">
        <v>0</v>
      </c>
    </row>
    <row r="17" spans="2:12" x14ac:dyDescent="0.25">
      <c r="B17" s="48"/>
      <c r="C17" t="s">
        <v>109</v>
      </c>
    </row>
    <row r="18" spans="2:12" x14ac:dyDescent="0.25">
      <c r="B18" s="48"/>
      <c r="C18" t="s">
        <v>114</v>
      </c>
      <c r="D18">
        <v>0</v>
      </c>
      <c r="F18">
        <v>0</v>
      </c>
      <c r="I18">
        <v>0</v>
      </c>
      <c r="L18">
        <v>0</v>
      </c>
    </row>
    <row r="19" spans="2:12" x14ac:dyDescent="0.25">
      <c r="B19" s="48" t="s">
        <v>38</v>
      </c>
      <c r="C19" t="s">
        <v>116</v>
      </c>
      <c r="D19">
        <v>0</v>
      </c>
      <c r="F19">
        <v>0</v>
      </c>
      <c r="I19">
        <v>0</v>
      </c>
      <c r="L19">
        <v>0</v>
      </c>
    </row>
    <row r="20" spans="2:12" x14ac:dyDescent="0.25">
      <c r="B20" s="48"/>
      <c r="C20" t="s">
        <v>109</v>
      </c>
    </row>
    <row r="21" spans="2:12" x14ac:dyDescent="0.25">
      <c r="B21" s="48"/>
      <c r="C21" t="s">
        <v>114</v>
      </c>
      <c r="D21">
        <v>0</v>
      </c>
      <c r="F21">
        <v>0</v>
      </c>
      <c r="I21">
        <v>0</v>
      </c>
      <c r="L21">
        <v>0</v>
      </c>
    </row>
    <row r="22" spans="2:12" x14ac:dyDescent="0.25">
      <c r="B22" s="5" t="s">
        <v>39</v>
      </c>
      <c r="C22" t="s">
        <v>117</v>
      </c>
      <c r="D22">
        <v>0</v>
      </c>
      <c r="F22">
        <v>0</v>
      </c>
      <c r="I22">
        <v>0</v>
      </c>
      <c r="L22">
        <v>0</v>
      </c>
    </row>
    <row r="24" spans="2:12" x14ac:dyDescent="0.25">
      <c r="B24" t="s">
        <v>118</v>
      </c>
    </row>
    <row r="25" spans="2:12" ht="93" customHeight="1" x14ac:dyDescent="0.25">
      <c r="B25" s="39" t="s">
        <v>119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</row>
  </sheetData>
  <mergeCells count="13">
    <mergeCell ref="B13:B15"/>
    <mergeCell ref="B16:B18"/>
    <mergeCell ref="B19:B21"/>
    <mergeCell ref="B25:L25"/>
    <mergeCell ref="B2:L2"/>
    <mergeCell ref="B3:L3"/>
    <mergeCell ref="B4:L4"/>
    <mergeCell ref="D5:F5"/>
    <mergeCell ref="G5:I5"/>
    <mergeCell ref="J5:L5"/>
    <mergeCell ref="B5:C6"/>
    <mergeCell ref="B7:B9"/>
    <mergeCell ref="B10:B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5"/>
  <sheetViews>
    <sheetView view="pageBreakPreview" zoomScaleNormal="100" zoomScaleSheetLayoutView="100" workbookViewId="0">
      <selection activeCell="X25" sqref="X25"/>
    </sheetView>
  </sheetViews>
  <sheetFormatPr defaultRowHeight="15" x14ac:dyDescent="0.25"/>
  <cols>
    <col min="2" max="2" width="5.7109375" customWidth="1"/>
    <col min="3" max="3" width="40.7109375" customWidth="1"/>
  </cols>
  <sheetData>
    <row r="2" spans="2:9" x14ac:dyDescent="0.25">
      <c r="B2" s="37" t="s">
        <v>120</v>
      </c>
      <c r="C2" s="37"/>
      <c r="D2" s="37"/>
      <c r="E2" s="37"/>
      <c r="F2" s="37"/>
      <c r="G2" s="37"/>
      <c r="H2" s="37"/>
      <c r="I2" s="37"/>
    </row>
    <row r="3" spans="2:9" x14ac:dyDescent="0.25">
      <c r="B3" s="37" t="s">
        <v>124</v>
      </c>
      <c r="C3" s="37"/>
      <c r="D3" s="37"/>
      <c r="E3" s="37"/>
      <c r="F3" s="37"/>
      <c r="G3" s="37"/>
      <c r="H3" s="37"/>
      <c r="I3" s="37"/>
    </row>
    <row r="4" spans="2:9" x14ac:dyDescent="0.25">
      <c r="B4" s="37" t="s">
        <v>125</v>
      </c>
      <c r="C4" s="37"/>
      <c r="D4" s="37"/>
      <c r="E4" s="37"/>
      <c r="F4" s="37"/>
      <c r="G4" s="37"/>
      <c r="H4" s="37"/>
      <c r="I4" s="37"/>
    </row>
    <row r="5" spans="2:9" ht="29.25" customHeight="1" x14ac:dyDescent="0.25">
      <c r="B5" s="47" t="s">
        <v>103</v>
      </c>
      <c r="C5" s="47"/>
      <c r="D5" s="50" t="s">
        <v>122</v>
      </c>
      <c r="E5" s="50"/>
      <c r="F5" s="50"/>
      <c r="G5" s="50" t="s">
        <v>106</v>
      </c>
      <c r="H5" s="50"/>
      <c r="I5" s="50"/>
    </row>
    <row r="6" spans="2:9" ht="30" x14ac:dyDescent="0.25">
      <c r="D6" s="6" t="s">
        <v>96</v>
      </c>
      <c r="E6" s="6" t="s">
        <v>97</v>
      </c>
      <c r="F6" s="3" t="s">
        <v>105</v>
      </c>
      <c r="G6" s="6" t="s">
        <v>96</v>
      </c>
      <c r="H6" s="6" t="s">
        <v>97</v>
      </c>
      <c r="I6" s="3" t="s">
        <v>105</v>
      </c>
    </row>
    <row r="7" spans="2:9" x14ac:dyDescent="0.25">
      <c r="B7" s="48" t="s">
        <v>34</v>
      </c>
      <c r="C7" t="s">
        <v>108</v>
      </c>
      <c r="D7" s="23">
        <v>821</v>
      </c>
      <c r="E7" s="23">
        <v>25</v>
      </c>
      <c r="F7" s="23">
        <v>0</v>
      </c>
      <c r="G7" s="23">
        <v>4275.1899999999996</v>
      </c>
      <c r="H7" s="23">
        <v>344.7</v>
      </c>
      <c r="I7" s="23">
        <v>0</v>
      </c>
    </row>
    <row r="8" spans="2:9" x14ac:dyDescent="0.25">
      <c r="B8" s="48"/>
      <c r="C8" t="s">
        <v>109</v>
      </c>
      <c r="D8" s="23"/>
      <c r="E8" s="23"/>
      <c r="F8" s="23"/>
      <c r="G8" s="23"/>
      <c r="H8" s="23"/>
      <c r="I8" s="23"/>
    </row>
    <row r="9" spans="2:9" x14ac:dyDescent="0.25">
      <c r="B9" s="48"/>
      <c r="C9" t="s">
        <v>110</v>
      </c>
      <c r="D9" s="23">
        <v>768</v>
      </c>
      <c r="E9" s="23">
        <v>25</v>
      </c>
      <c r="F9" s="23">
        <v>0</v>
      </c>
      <c r="G9" s="23">
        <v>3913.2</v>
      </c>
      <c r="H9" s="23">
        <v>344.7</v>
      </c>
      <c r="I9" s="23">
        <v>0</v>
      </c>
    </row>
    <row r="10" spans="2:9" x14ac:dyDescent="0.25">
      <c r="B10" s="48" t="s">
        <v>35</v>
      </c>
      <c r="C10" t="s">
        <v>111</v>
      </c>
      <c r="D10" s="23">
        <v>12</v>
      </c>
      <c r="E10" s="23">
        <v>19</v>
      </c>
      <c r="F10" s="23">
        <v>0</v>
      </c>
      <c r="G10" s="23">
        <v>666.1</v>
      </c>
      <c r="H10" s="23">
        <v>1234.8</v>
      </c>
      <c r="I10" s="23">
        <v>0</v>
      </c>
    </row>
    <row r="11" spans="2:9" x14ac:dyDescent="0.25">
      <c r="B11" s="48"/>
      <c r="C11" t="s">
        <v>109</v>
      </c>
      <c r="D11" s="23"/>
      <c r="E11" s="23"/>
      <c r="F11" s="23"/>
      <c r="G11" s="23"/>
      <c r="H11" s="23"/>
      <c r="I11" s="23"/>
    </row>
    <row r="12" spans="2:9" x14ac:dyDescent="0.25">
      <c r="B12" s="48"/>
      <c r="C12" t="s">
        <v>112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</row>
    <row r="13" spans="2:9" x14ac:dyDescent="0.25">
      <c r="B13" s="48" t="s">
        <v>36</v>
      </c>
      <c r="C13" t="s">
        <v>113</v>
      </c>
      <c r="D13" s="23">
        <v>1</v>
      </c>
      <c r="E13" s="23">
        <v>20</v>
      </c>
      <c r="F13" s="23">
        <v>0</v>
      </c>
      <c r="G13" s="23">
        <v>155</v>
      </c>
      <c r="H13" s="23">
        <v>5618</v>
      </c>
      <c r="I13" s="23">
        <v>0</v>
      </c>
    </row>
    <row r="14" spans="2:9" x14ac:dyDescent="0.25">
      <c r="B14" s="48"/>
      <c r="C14" t="s">
        <v>109</v>
      </c>
      <c r="D14" s="23"/>
      <c r="E14" s="23"/>
      <c r="F14" s="23"/>
      <c r="G14" s="23"/>
      <c r="H14" s="23"/>
      <c r="I14" s="23"/>
    </row>
    <row r="15" spans="2:9" x14ac:dyDescent="0.25">
      <c r="B15" s="48"/>
      <c r="C15" t="s">
        <v>114</v>
      </c>
      <c r="D15" s="23"/>
      <c r="E15" s="23"/>
      <c r="F15" s="23"/>
      <c r="G15" s="23"/>
      <c r="H15" s="23"/>
      <c r="I15" s="23"/>
    </row>
    <row r="16" spans="2:9" x14ac:dyDescent="0.25">
      <c r="B16" s="48" t="s">
        <v>37</v>
      </c>
      <c r="C16" t="s">
        <v>115</v>
      </c>
      <c r="D16" s="23">
        <v>0</v>
      </c>
      <c r="E16" s="23">
        <v>56</v>
      </c>
      <c r="F16" s="23">
        <v>0</v>
      </c>
      <c r="G16" s="23">
        <v>0</v>
      </c>
      <c r="H16" s="23">
        <v>8.01</v>
      </c>
      <c r="I16" s="23">
        <v>0</v>
      </c>
    </row>
    <row r="17" spans="2:9" x14ac:dyDescent="0.25">
      <c r="B17" s="48"/>
      <c r="C17" t="s">
        <v>109</v>
      </c>
      <c r="D17" s="23"/>
      <c r="E17" s="23"/>
      <c r="F17" s="23"/>
      <c r="G17" s="23"/>
      <c r="H17" s="23"/>
      <c r="I17" s="23"/>
    </row>
    <row r="18" spans="2:9" x14ac:dyDescent="0.25">
      <c r="B18" s="48"/>
      <c r="C18" t="s">
        <v>114</v>
      </c>
      <c r="D18" s="23">
        <v>0</v>
      </c>
      <c r="E18" s="23"/>
      <c r="F18" s="23">
        <v>0</v>
      </c>
      <c r="G18" s="23"/>
      <c r="H18" s="23"/>
      <c r="I18" s="23">
        <v>0</v>
      </c>
    </row>
    <row r="19" spans="2:9" x14ac:dyDescent="0.25">
      <c r="B19" s="48" t="s">
        <v>38</v>
      </c>
      <c r="C19" t="s">
        <v>116</v>
      </c>
      <c r="D19" s="23">
        <v>0</v>
      </c>
      <c r="E19" s="23"/>
      <c r="F19" s="23">
        <v>0</v>
      </c>
      <c r="G19" s="23"/>
      <c r="H19" s="23"/>
      <c r="I19" s="23">
        <v>0</v>
      </c>
    </row>
    <row r="20" spans="2:9" x14ac:dyDescent="0.25">
      <c r="B20" s="48"/>
      <c r="C20" t="s">
        <v>109</v>
      </c>
      <c r="D20" s="23"/>
      <c r="E20" s="23"/>
      <c r="F20" s="23"/>
      <c r="G20" s="23"/>
      <c r="H20" s="23"/>
      <c r="I20" s="23"/>
    </row>
    <row r="21" spans="2:9" x14ac:dyDescent="0.25">
      <c r="B21" s="48"/>
      <c r="C21" t="s">
        <v>114</v>
      </c>
      <c r="D21" s="23">
        <v>0</v>
      </c>
      <c r="E21" s="23"/>
      <c r="F21" s="23">
        <v>0</v>
      </c>
      <c r="G21" s="23"/>
      <c r="H21" s="23"/>
      <c r="I21" s="23">
        <v>0</v>
      </c>
    </row>
    <row r="22" spans="2:9" x14ac:dyDescent="0.25">
      <c r="B22" s="5" t="s">
        <v>39</v>
      </c>
      <c r="C22" t="s">
        <v>117</v>
      </c>
      <c r="D22" s="23">
        <v>0</v>
      </c>
      <c r="E22" s="23"/>
      <c r="F22" s="23">
        <v>0</v>
      </c>
      <c r="G22" s="23"/>
      <c r="H22" s="23"/>
      <c r="I22" s="23">
        <v>0</v>
      </c>
    </row>
    <row r="23" spans="2:9" x14ac:dyDescent="0.25">
      <c r="D23" s="23"/>
      <c r="E23" s="23"/>
      <c r="F23" s="23"/>
      <c r="G23" s="23"/>
      <c r="H23" s="23"/>
      <c r="I23" s="23"/>
    </row>
    <row r="24" spans="2:9" ht="28.5" customHeight="1" x14ac:dyDescent="0.25">
      <c r="B24" s="44" t="s">
        <v>118</v>
      </c>
      <c r="C24" s="44"/>
      <c r="D24" s="44"/>
      <c r="E24" s="44"/>
      <c r="F24" s="44"/>
      <c r="G24" s="44"/>
      <c r="H24" s="44"/>
      <c r="I24" s="44"/>
    </row>
    <row r="25" spans="2:9" ht="123" customHeight="1" x14ac:dyDescent="0.25">
      <c r="B25" s="44" t="s">
        <v>123</v>
      </c>
      <c r="C25" s="44"/>
      <c r="D25" s="44"/>
      <c r="E25" s="44"/>
      <c r="F25" s="44"/>
      <c r="G25" s="44"/>
      <c r="H25" s="44"/>
      <c r="I25" s="44"/>
    </row>
  </sheetData>
  <mergeCells count="13">
    <mergeCell ref="B19:B21"/>
    <mergeCell ref="B24:I24"/>
    <mergeCell ref="B25:I25"/>
    <mergeCell ref="B5:C5"/>
    <mergeCell ref="B2:I2"/>
    <mergeCell ref="B3:I3"/>
    <mergeCell ref="B4:I4"/>
    <mergeCell ref="D5:F5"/>
    <mergeCell ref="G5:I5"/>
    <mergeCell ref="B7:B9"/>
    <mergeCell ref="B10:B12"/>
    <mergeCell ref="B13:B15"/>
    <mergeCell ref="B16:B1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view="pageBreakPreview" zoomScale="110" zoomScaleNormal="100" zoomScaleSheetLayoutView="110" workbookViewId="0">
      <selection activeCell="C6" sqref="C6:D6"/>
    </sheetView>
  </sheetViews>
  <sheetFormatPr defaultRowHeight="15" x14ac:dyDescent="0.25"/>
  <cols>
    <col min="1" max="1" width="9.85546875" customWidth="1"/>
    <col min="2" max="2" width="28.7109375" customWidth="1"/>
  </cols>
  <sheetData>
    <row r="1" spans="1:8" x14ac:dyDescent="0.25">
      <c r="A1" s="37" t="s">
        <v>120</v>
      </c>
      <c r="B1" s="37"/>
      <c r="C1" s="37"/>
      <c r="D1" s="37"/>
      <c r="E1" s="37"/>
      <c r="F1" s="37"/>
      <c r="G1" s="37"/>
      <c r="H1" s="37"/>
    </row>
    <row r="2" spans="1:8" x14ac:dyDescent="0.25">
      <c r="A2" s="37" t="s">
        <v>124</v>
      </c>
      <c r="B2" s="37"/>
      <c r="C2" s="37"/>
      <c r="D2" s="37"/>
      <c r="E2" s="37"/>
      <c r="F2" s="37"/>
      <c r="G2" s="37"/>
      <c r="H2" s="37"/>
    </row>
    <row r="3" spans="1:8" x14ac:dyDescent="0.25">
      <c r="A3" s="37" t="s">
        <v>130</v>
      </c>
      <c r="B3" s="37"/>
      <c r="C3" s="37"/>
      <c r="D3" s="37"/>
      <c r="E3" s="37"/>
      <c r="F3" s="37"/>
      <c r="G3" s="37"/>
      <c r="H3" s="37"/>
    </row>
    <row r="4" spans="1:8" x14ac:dyDescent="0.25">
      <c r="A4" s="46" t="s">
        <v>103</v>
      </c>
      <c r="B4" s="46"/>
      <c r="C4" s="43" t="s">
        <v>122</v>
      </c>
      <c r="D4" s="43"/>
      <c r="E4" s="43"/>
      <c r="F4" s="43" t="s">
        <v>106</v>
      </c>
      <c r="G4" s="43"/>
      <c r="H4" s="43"/>
    </row>
    <row r="5" spans="1:8" ht="30" x14ac:dyDescent="0.25">
      <c r="A5" s="13"/>
      <c r="B5" s="13"/>
      <c r="C5" s="19" t="s">
        <v>96</v>
      </c>
      <c r="D5" s="19" t="s">
        <v>97</v>
      </c>
      <c r="E5" s="12" t="s">
        <v>105</v>
      </c>
      <c r="F5" s="19" t="s">
        <v>96</v>
      </c>
      <c r="G5" s="19" t="s">
        <v>97</v>
      </c>
      <c r="H5" s="12" t="s">
        <v>105</v>
      </c>
    </row>
    <row r="6" spans="1:8" x14ac:dyDescent="0.25">
      <c r="A6" s="45" t="s">
        <v>34</v>
      </c>
      <c r="B6" s="13" t="s">
        <v>108</v>
      </c>
      <c r="C6" s="22">
        <v>1039.9333333333334</v>
      </c>
      <c r="D6" s="22">
        <v>31.666666666666668</v>
      </c>
      <c r="E6" s="22">
        <v>0</v>
      </c>
      <c r="F6" s="22">
        <v>5415.2406666666666</v>
      </c>
      <c r="G6" s="22">
        <v>436.61999999999995</v>
      </c>
      <c r="H6" s="18">
        <v>0</v>
      </c>
    </row>
    <row r="7" spans="1:8" x14ac:dyDescent="0.25">
      <c r="A7" s="45"/>
      <c r="B7" s="13" t="s">
        <v>109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18">
        <v>0</v>
      </c>
    </row>
    <row r="8" spans="1:8" x14ac:dyDescent="0.25">
      <c r="A8" s="45"/>
      <c r="B8" s="13" t="s">
        <v>110</v>
      </c>
      <c r="C8" s="22">
        <v>972.8</v>
      </c>
      <c r="D8" s="22">
        <v>31.666666666666668</v>
      </c>
      <c r="E8" s="22">
        <v>0</v>
      </c>
      <c r="F8" s="22">
        <v>4956.7199999999993</v>
      </c>
      <c r="G8" s="22">
        <v>436.61999999999995</v>
      </c>
      <c r="H8" s="18">
        <v>0</v>
      </c>
    </row>
    <row r="9" spans="1:8" x14ac:dyDescent="0.25">
      <c r="A9" s="45" t="s">
        <v>35</v>
      </c>
      <c r="B9" s="13" t="s">
        <v>111</v>
      </c>
      <c r="C9" s="22">
        <v>15.2</v>
      </c>
      <c r="D9" s="22">
        <v>24.066666666666663</v>
      </c>
      <c r="E9" s="22">
        <v>0</v>
      </c>
      <c r="F9" s="22">
        <v>843.72666666666657</v>
      </c>
      <c r="G9" s="22">
        <v>1564.0799999999997</v>
      </c>
      <c r="H9" s="18">
        <v>0</v>
      </c>
    </row>
    <row r="10" spans="1:8" x14ac:dyDescent="0.25">
      <c r="A10" s="45"/>
      <c r="B10" s="13" t="s">
        <v>109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18">
        <v>0</v>
      </c>
    </row>
    <row r="11" spans="1:8" x14ac:dyDescent="0.25">
      <c r="A11" s="45"/>
      <c r="B11" s="13" t="s">
        <v>112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18">
        <v>0</v>
      </c>
    </row>
    <row r="12" spans="1:8" x14ac:dyDescent="0.25">
      <c r="A12" s="45" t="s">
        <v>36</v>
      </c>
      <c r="B12" s="13" t="s">
        <v>113</v>
      </c>
      <c r="C12" s="22">
        <v>1.2666666666666666</v>
      </c>
      <c r="D12" s="22">
        <v>25.333333333333332</v>
      </c>
      <c r="E12" s="22">
        <v>0</v>
      </c>
      <c r="F12" s="22">
        <v>196.33333333333331</v>
      </c>
      <c r="G12" s="22">
        <v>7116.1333333333332</v>
      </c>
      <c r="H12" s="18">
        <v>0</v>
      </c>
    </row>
    <row r="13" spans="1:8" x14ac:dyDescent="0.25">
      <c r="A13" s="45"/>
      <c r="B13" s="13" t="s">
        <v>109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18">
        <v>0</v>
      </c>
    </row>
    <row r="14" spans="1:8" x14ac:dyDescent="0.25">
      <c r="A14" s="45"/>
      <c r="B14" s="13" t="s">
        <v>114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18">
        <v>0</v>
      </c>
    </row>
    <row r="15" spans="1:8" x14ac:dyDescent="0.25">
      <c r="A15" s="45" t="s">
        <v>37</v>
      </c>
      <c r="B15" s="13" t="s">
        <v>115</v>
      </c>
      <c r="C15" s="22">
        <v>0</v>
      </c>
      <c r="D15" s="22">
        <v>70.933333333333337</v>
      </c>
      <c r="E15" s="22">
        <v>0</v>
      </c>
      <c r="F15" s="22">
        <v>0</v>
      </c>
      <c r="G15" s="22">
        <v>10.145999999999999</v>
      </c>
      <c r="H15" s="18">
        <v>0</v>
      </c>
    </row>
    <row r="16" spans="1:8" x14ac:dyDescent="0.25">
      <c r="A16" s="45"/>
      <c r="B16" s="13" t="s">
        <v>109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 x14ac:dyDescent="0.25">
      <c r="A17" s="45"/>
      <c r="B17" s="13" t="s">
        <v>114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 x14ac:dyDescent="0.25">
      <c r="A18" s="45" t="s">
        <v>38</v>
      </c>
      <c r="B18" s="13" t="s">
        <v>116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</row>
    <row r="19" spans="1:8" x14ac:dyDescent="0.25">
      <c r="A19" s="45"/>
      <c r="B19" s="13" t="s">
        <v>109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</row>
    <row r="20" spans="1:8" x14ac:dyDescent="0.25">
      <c r="A20" s="45"/>
      <c r="B20" s="13" t="s">
        <v>114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</row>
    <row r="21" spans="1:8" x14ac:dyDescent="0.25">
      <c r="A21" s="15" t="s">
        <v>39</v>
      </c>
      <c r="B21" s="13" t="s">
        <v>117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</row>
    <row r="22" spans="1:8" x14ac:dyDescent="0.25">
      <c r="A22" s="13"/>
      <c r="B22" s="13"/>
      <c r="C22" s="18"/>
      <c r="D22" s="18"/>
      <c r="E22" s="18"/>
      <c r="F22" s="18"/>
      <c r="G22" s="18"/>
      <c r="H22" s="18"/>
    </row>
    <row r="23" spans="1:8" ht="32.25" customHeight="1" x14ac:dyDescent="0.25">
      <c r="A23" s="44" t="s">
        <v>118</v>
      </c>
      <c r="B23" s="44"/>
      <c r="C23" s="44"/>
      <c r="D23" s="44"/>
      <c r="E23" s="44"/>
      <c r="F23" s="44"/>
      <c r="G23" s="44"/>
      <c r="H23" s="44"/>
    </row>
    <row r="24" spans="1:8" ht="119.25" customHeight="1" x14ac:dyDescent="0.25">
      <c r="A24" s="44" t="s">
        <v>123</v>
      </c>
      <c r="B24" s="44"/>
      <c r="C24" s="44"/>
      <c r="D24" s="44"/>
      <c r="E24" s="44"/>
      <c r="F24" s="44"/>
      <c r="G24" s="44"/>
      <c r="H24" s="44"/>
    </row>
  </sheetData>
  <mergeCells count="13">
    <mergeCell ref="A24:H24"/>
    <mergeCell ref="A6:A8"/>
    <mergeCell ref="A9:A11"/>
    <mergeCell ref="A12:A14"/>
    <mergeCell ref="A15:A17"/>
    <mergeCell ref="A18:A20"/>
    <mergeCell ref="A23:H23"/>
    <mergeCell ref="A1:H1"/>
    <mergeCell ref="A2:H2"/>
    <mergeCell ref="A3:H3"/>
    <mergeCell ref="A4:B4"/>
    <mergeCell ref="C4:E4"/>
    <mergeCell ref="F4:H4"/>
  </mergeCell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tabSelected="1" view="pageBreakPreview" topLeftCell="A10" zoomScaleNormal="100" zoomScaleSheetLayoutView="100" workbookViewId="0">
      <selection activeCell="D11" sqref="D11:D24"/>
    </sheetView>
  </sheetViews>
  <sheetFormatPr defaultRowHeight="15" x14ac:dyDescent="0.25"/>
  <cols>
    <col min="2" max="2" width="5.7109375" style="2" customWidth="1"/>
    <col min="3" max="3" width="45.42578125" customWidth="1"/>
    <col min="4" max="4" width="18" customWidth="1"/>
    <col min="5" max="6" width="12.7109375" customWidth="1"/>
  </cols>
  <sheetData>
    <row r="2" spans="2:6" x14ac:dyDescent="0.25">
      <c r="C2" s="37" t="s">
        <v>9</v>
      </c>
      <c r="D2" s="37"/>
      <c r="E2" s="37"/>
      <c r="F2" s="37"/>
    </row>
    <row r="3" spans="2:6" x14ac:dyDescent="0.25">
      <c r="C3" s="37" t="s">
        <v>10</v>
      </c>
      <c r="D3" s="37"/>
      <c r="E3" s="37"/>
      <c r="F3" s="37"/>
    </row>
    <row r="4" spans="2:6" x14ac:dyDescent="0.25">
      <c r="C4" s="37" t="s">
        <v>11</v>
      </c>
      <c r="D4" s="37"/>
      <c r="E4" s="37"/>
      <c r="F4" s="37"/>
    </row>
    <row r="5" spans="2:6" x14ac:dyDescent="0.25">
      <c r="C5" s="37" t="s">
        <v>129</v>
      </c>
      <c r="D5" s="37"/>
      <c r="E5" s="37"/>
      <c r="F5" s="37"/>
    </row>
    <row r="6" spans="2:6" x14ac:dyDescent="0.25">
      <c r="C6" s="37" t="s">
        <v>134</v>
      </c>
      <c r="D6" s="37"/>
      <c r="E6" s="37"/>
      <c r="F6" s="37"/>
    </row>
    <row r="7" spans="2:6" x14ac:dyDescent="0.25">
      <c r="C7" s="37" t="s">
        <v>24</v>
      </c>
      <c r="D7" s="37"/>
      <c r="E7" s="37"/>
      <c r="F7" s="37"/>
    </row>
    <row r="9" spans="2:6" ht="35.25" customHeight="1" x14ac:dyDescent="0.25">
      <c r="B9" s="43" t="s">
        <v>4</v>
      </c>
      <c r="C9" s="43"/>
      <c r="D9" s="43" t="s">
        <v>5</v>
      </c>
      <c r="E9" s="43" t="s">
        <v>6</v>
      </c>
      <c r="F9" s="43"/>
    </row>
    <row r="10" spans="2:6" ht="41.25" customHeight="1" x14ac:dyDescent="0.25">
      <c r="B10" s="43"/>
      <c r="C10" s="43"/>
      <c r="D10" s="43"/>
      <c r="E10" s="27" t="s">
        <v>7</v>
      </c>
      <c r="F10" s="27" t="s">
        <v>8</v>
      </c>
    </row>
    <row r="11" spans="2:6" ht="210.75" customHeight="1" x14ac:dyDescent="0.25">
      <c r="B11" s="28" t="s">
        <v>3</v>
      </c>
      <c r="C11" s="29" t="s">
        <v>2</v>
      </c>
      <c r="D11" s="21" t="s">
        <v>12</v>
      </c>
      <c r="E11" s="26">
        <f>E12+E13+E14+E15</f>
        <v>1171.3948288471393</v>
      </c>
      <c r="F11" s="18"/>
    </row>
    <row r="12" spans="2:6" ht="60" x14ac:dyDescent="0.25">
      <c r="B12" s="28" t="s">
        <v>14</v>
      </c>
      <c r="C12" s="29" t="s">
        <v>13</v>
      </c>
      <c r="D12" s="21" t="s">
        <v>12</v>
      </c>
      <c r="E12" s="26">
        <v>275.56312239980758</v>
      </c>
      <c r="F12" s="26"/>
    </row>
    <row r="13" spans="2:6" ht="60" x14ac:dyDescent="0.25">
      <c r="B13" s="28" t="s">
        <v>15</v>
      </c>
      <c r="C13" s="29" t="s">
        <v>18</v>
      </c>
      <c r="D13" s="21" t="s">
        <v>19</v>
      </c>
      <c r="E13" s="26">
        <v>207.28604275690762</v>
      </c>
      <c r="F13" s="26"/>
    </row>
    <row r="14" spans="2:6" ht="90" x14ac:dyDescent="0.25">
      <c r="B14" s="28" t="s">
        <v>16</v>
      </c>
      <c r="C14" s="29" t="s">
        <v>20</v>
      </c>
      <c r="D14" s="21" t="s">
        <v>19</v>
      </c>
      <c r="E14" s="26">
        <v>0</v>
      </c>
      <c r="F14" s="26"/>
    </row>
    <row r="15" spans="2:6" ht="105" x14ac:dyDescent="0.25">
      <c r="B15" s="28" t="s">
        <v>17</v>
      </c>
      <c r="C15" s="29" t="s">
        <v>21</v>
      </c>
      <c r="D15" s="21" t="s">
        <v>12</v>
      </c>
      <c r="E15" s="26">
        <v>688.54566369042391</v>
      </c>
      <c r="F15" s="26"/>
    </row>
    <row r="16" spans="2:6" ht="150" x14ac:dyDescent="0.25">
      <c r="B16" s="40" t="s">
        <v>22</v>
      </c>
      <c r="C16" s="25" t="s">
        <v>23</v>
      </c>
      <c r="D16" s="21" t="s">
        <v>19</v>
      </c>
      <c r="E16" s="26"/>
      <c r="F16" s="26"/>
    </row>
    <row r="17" spans="2:6" x14ac:dyDescent="0.25">
      <c r="B17" s="41"/>
      <c r="C17" s="31" t="s">
        <v>139</v>
      </c>
      <c r="D17" s="21" t="s">
        <v>19</v>
      </c>
      <c r="E17" s="26">
        <v>131336.52025559897</v>
      </c>
      <c r="F17" s="26"/>
    </row>
    <row r="18" spans="2:6" x14ac:dyDescent="0.25">
      <c r="B18" s="42"/>
      <c r="C18" s="32" t="s">
        <v>140</v>
      </c>
      <c r="D18" s="21" t="s">
        <v>19</v>
      </c>
      <c r="E18" s="26">
        <v>184876.99366397204</v>
      </c>
      <c r="F18" s="26"/>
    </row>
    <row r="19" spans="2:6" ht="150" x14ac:dyDescent="0.25">
      <c r="B19" s="40" t="s">
        <v>26</v>
      </c>
      <c r="C19" s="25" t="s">
        <v>25</v>
      </c>
      <c r="D19" s="21" t="s">
        <v>19</v>
      </c>
      <c r="E19" s="26"/>
      <c r="F19" s="26"/>
    </row>
    <row r="20" spans="2:6" x14ac:dyDescent="0.25">
      <c r="B20" s="41"/>
      <c r="C20" s="31" t="s">
        <v>139</v>
      </c>
      <c r="D20" s="21" t="s">
        <v>19</v>
      </c>
      <c r="E20" s="26">
        <v>74323.315926035415</v>
      </c>
      <c r="F20" s="26"/>
    </row>
    <row r="21" spans="2:6" x14ac:dyDescent="0.25">
      <c r="B21" s="42"/>
      <c r="C21" s="32" t="s">
        <v>140</v>
      </c>
      <c r="D21" s="21" t="s">
        <v>19</v>
      </c>
      <c r="E21" s="26" t="s">
        <v>135</v>
      </c>
      <c r="F21" s="26"/>
    </row>
    <row r="22" spans="2:6" ht="135" x14ac:dyDescent="0.25">
      <c r="B22" s="40" t="s">
        <v>28</v>
      </c>
      <c r="C22" s="29" t="s">
        <v>27</v>
      </c>
      <c r="D22" s="21" t="s">
        <v>12</v>
      </c>
      <c r="E22" s="26"/>
      <c r="F22" s="26"/>
    </row>
    <row r="23" spans="2:6" x14ac:dyDescent="0.25">
      <c r="B23" s="41"/>
      <c r="C23" s="31" t="s">
        <v>139</v>
      </c>
      <c r="D23" s="21" t="s">
        <v>12</v>
      </c>
      <c r="E23" s="26">
        <v>40386.194126661685</v>
      </c>
      <c r="F23" s="26"/>
    </row>
    <row r="24" spans="2:6" x14ac:dyDescent="0.25">
      <c r="B24" s="42"/>
      <c r="C24" s="32" t="s">
        <v>140</v>
      </c>
      <c r="D24" s="21" t="s">
        <v>12</v>
      </c>
      <c r="E24" s="26">
        <v>26968.174204355109</v>
      </c>
      <c r="F24" s="26"/>
    </row>
    <row r="26" spans="2:6" ht="48" customHeight="1" x14ac:dyDescent="0.25">
      <c r="B26" s="39" t="s">
        <v>29</v>
      </c>
      <c r="C26" s="39"/>
      <c r="D26" s="39"/>
      <c r="E26" s="39"/>
      <c r="F26" s="39"/>
    </row>
  </sheetData>
  <mergeCells count="13">
    <mergeCell ref="C7:F7"/>
    <mergeCell ref="C2:F2"/>
    <mergeCell ref="C3:F3"/>
    <mergeCell ref="C4:F4"/>
    <mergeCell ref="C5:F5"/>
    <mergeCell ref="C6:F6"/>
    <mergeCell ref="B26:F26"/>
    <mergeCell ref="B22:B24"/>
    <mergeCell ref="B19:B21"/>
    <mergeCell ref="B16:B18"/>
    <mergeCell ref="D9:D10"/>
    <mergeCell ref="B9:C10"/>
    <mergeCell ref="E9:F9"/>
  </mergeCells>
  <pageMargins left="0.70866141732283472" right="0.70866141732283472" top="0.74803149606299213" bottom="0.74803149606299213" header="0.31496062992125984" footer="0.31496062992125984"/>
  <pageSetup paperSize="9" scale="57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view="pageBreakPreview" topLeftCell="A19" zoomScale="80" zoomScaleNormal="100" zoomScaleSheetLayoutView="80" workbookViewId="0">
      <selection activeCell="D11" sqref="D11:D24"/>
    </sheetView>
  </sheetViews>
  <sheetFormatPr defaultRowHeight="15" x14ac:dyDescent="0.25"/>
  <cols>
    <col min="2" max="2" width="5.7109375" style="2" customWidth="1"/>
    <col min="3" max="3" width="45.42578125" customWidth="1"/>
    <col min="4" max="4" width="18" customWidth="1"/>
    <col min="5" max="6" width="12.7109375" customWidth="1"/>
  </cols>
  <sheetData>
    <row r="2" spans="2:6" x14ac:dyDescent="0.25">
      <c r="C2" s="37" t="s">
        <v>9</v>
      </c>
      <c r="D2" s="37"/>
      <c r="E2" s="37"/>
      <c r="F2" s="37"/>
    </row>
    <row r="3" spans="2:6" x14ac:dyDescent="0.25">
      <c r="C3" s="37" t="s">
        <v>10</v>
      </c>
      <c r="D3" s="37"/>
      <c r="E3" s="37"/>
      <c r="F3" s="37"/>
    </row>
    <row r="4" spans="2:6" x14ac:dyDescent="0.25">
      <c r="C4" s="37" t="s">
        <v>11</v>
      </c>
      <c r="D4" s="37"/>
      <c r="E4" s="37"/>
      <c r="F4" s="37"/>
    </row>
    <row r="5" spans="2:6" x14ac:dyDescent="0.25">
      <c r="C5" s="37" t="s">
        <v>136</v>
      </c>
      <c r="D5" s="37"/>
      <c r="E5" s="37"/>
      <c r="F5" s="37"/>
    </row>
    <row r="6" spans="2:6" x14ac:dyDescent="0.25">
      <c r="C6" s="37" t="s">
        <v>134</v>
      </c>
      <c r="D6" s="37"/>
      <c r="E6" s="37"/>
      <c r="F6" s="37"/>
    </row>
    <row r="7" spans="2:6" x14ac:dyDescent="0.25">
      <c r="C7" s="37" t="s">
        <v>24</v>
      </c>
      <c r="D7" s="37"/>
      <c r="E7" s="37"/>
      <c r="F7" s="37"/>
    </row>
    <row r="9" spans="2:6" ht="35.25" customHeight="1" x14ac:dyDescent="0.25">
      <c r="B9" s="43" t="s">
        <v>4</v>
      </c>
      <c r="C9" s="43"/>
      <c r="D9" s="43" t="s">
        <v>5</v>
      </c>
      <c r="E9" s="43" t="s">
        <v>6</v>
      </c>
      <c r="F9" s="43"/>
    </row>
    <row r="10" spans="2:6" ht="41.25" customHeight="1" x14ac:dyDescent="0.25">
      <c r="B10" s="43"/>
      <c r="C10" s="43"/>
      <c r="D10" s="43"/>
      <c r="E10" s="27" t="s">
        <v>7</v>
      </c>
      <c r="F10" s="27" t="s">
        <v>8</v>
      </c>
    </row>
    <row r="11" spans="2:6" ht="210.75" customHeight="1" x14ac:dyDescent="0.25">
      <c r="B11" s="28" t="s">
        <v>3</v>
      </c>
      <c r="C11" s="29" t="s">
        <v>2</v>
      </c>
      <c r="D11" s="21" t="s">
        <v>12</v>
      </c>
      <c r="E11" s="26">
        <f>E12+E13+E14+E15</f>
        <v>93.65419754452742</v>
      </c>
      <c r="F11" s="18"/>
    </row>
    <row r="12" spans="2:6" ht="60" x14ac:dyDescent="0.25">
      <c r="B12" s="28" t="s">
        <v>14</v>
      </c>
      <c r="C12" s="29" t="s">
        <v>13</v>
      </c>
      <c r="D12" s="21" t="s">
        <v>12</v>
      </c>
      <c r="E12" s="26">
        <v>40.899306158075149</v>
      </c>
      <c r="F12" s="26"/>
    </row>
    <row r="13" spans="2:6" ht="60" x14ac:dyDescent="0.25">
      <c r="B13" s="28" t="s">
        <v>15</v>
      </c>
      <c r="C13" s="29" t="s">
        <v>18</v>
      </c>
      <c r="D13" s="21" t="s">
        <v>19</v>
      </c>
      <c r="E13" s="26">
        <v>29.364164519806568</v>
      </c>
      <c r="F13" s="26"/>
    </row>
    <row r="14" spans="2:6" ht="90" x14ac:dyDescent="0.25">
      <c r="B14" s="28" t="s">
        <v>16</v>
      </c>
      <c r="C14" s="29" t="s">
        <v>20</v>
      </c>
      <c r="D14" s="21" t="s">
        <v>19</v>
      </c>
      <c r="E14" s="26">
        <v>0</v>
      </c>
      <c r="F14" s="26"/>
    </row>
    <row r="15" spans="2:6" ht="105" x14ac:dyDescent="0.25">
      <c r="B15" s="28" t="s">
        <v>17</v>
      </c>
      <c r="C15" s="29" t="s">
        <v>21</v>
      </c>
      <c r="D15" s="21" t="s">
        <v>12</v>
      </c>
      <c r="E15" s="26">
        <v>23.390726866645704</v>
      </c>
      <c r="F15" s="26"/>
    </row>
    <row r="16" spans="2:6" ht="150" x14ac:dyDescent="0.25">
      <c r="B16" s="40" t="s">
        <v>22</v>
      </c>
      <c r="C16" s="25" t="s">
        <v>23</v>
      </c>
      <c r="D16" s="21" t="s">
        <v>19</v>
      </c>
      <c r="E16" s="26"/>
      <c r="F16" s="26"/>
    </row>
    <row r="17" spans="2:6" x14ac:dyDescent="0.25">
      <c r="B17" s="41"/>
      <c r="C17" s="31" t="s">
        <v>139</v>
      </c>
      <c r="D17" s="21" t="s">
        <v>19</v>
      </c>
      <c r="E17" s="26">
        <v>76740.671827606508</v>
      </c>
      <c r="F17" s="26"/>
    </row>
    <row r="18" spans="2:6" x14ac:dyDescent="0.25">
      <c r="B18" s="42"/>
      <c r="C18" s="32" t="s">
        <v>140</v>
      </c>
      <c r="D18" s="21" t="s">
        <v>19</v>
      </c>
      <c r="E18" s="26" t="s">
        <v>135</v>
      </c>
      <c r="F18" s="26"/>
    </row>
    <row r="19" spans="2:6" ht="150" x14ac:dyDescent="0.25">
      <c r="B19" s="40" t="s">
        <v>26</v>
      </c>
      <c r="C19" s="25" t="s">
        <v>25</v>
      </c>
      <c r="D19" s="21" t="s">
        <v>19</v>
      </c>
      <c r="E19" s="26"/>
      <c r="F19" s="26"/>
    </row>
    <row r="20" spans="2:6" x14ac:dyDescent="0.25">
      <c r="B20" s="41"/>
      <c r="C20" s="31" t="s">
        <v>139</v>
      </c>
      <c r="D20" s="21" t="s">
        <v>19</v>
      </c>
      <c r="E20" s="26" t="s">
        <v>135</v>
      </c>
      <c r="F20" s="26"/>
    </row>
    <row r="21" spans="2:6" x14ac:dyDescent="0.25">
      <c r="B21" s="42"/>
      <c r="C21" s="32" t="s">
        <v>140</v>
      </c>
      <c r="D21" s="21" t="s">
        <v>19</v>
      </c>
      <c r="E21" s="26" t="s">
        <v>135</v>
      </c>
      <c r="F21" s="26"/>
    </row>
    <row r="22" spans="2:6" ht="135" x14ac:dyDescent="0.25">
      <c r="B22" s="40" t="s">
        <v>28</v>
      </c>
      <c r="C22" s="29" t="s">
        <v>27</v>
      </c>
      <c r="D22" s="21" t="s">
        <v>12</v>
      </c>
      <c r="E22" s="26"/>
      <c r="F22" s="26"/>
    </row>
    <row r="23" spans="2:6" x14ac:dyDescent="0.25">
      <c r="B23" s="41"/>
      <c r="C23" s="31" t="s">
        <v>139</v>
      </c>
      <c r="D23" s="21" t="s">
        <v>12</v>
      </c>
      <c r="E23" s="26">
        <v>1181.5711088777221</v>
      </c>
      <c r="F23" s="26"/>
    </row>
    <row r="24" spans="2:6" x14ac:dyDescent="0.25">
      <c r="B24" s="42"/>
      <c r="C24" s="32" t="s">
        <v>140</v>
      </c>
      <c r="D24" s="21" t="s">
        <v>12</v>
      </c>
      <c r="E24" s="26" t="s">
        <v>135</v>
      </c>
      <c r="F24" s="26"/>
    </row>
    <row r="26" spans="2:6" ht="48" customHeight="1" x14ac:dyDescent="0.25">
      <c r="B26" s="39" t="s">
        <v>29</v>
      </c>
      <c r="C26" s="39"/>
      <c r="D26" s="39"/>
      <c r="E26" s="39"/>
      <c r="F26" s="39"/>
    </row>
  </sheetData>
  <mergeCells count="13">
    <mergeCell ref="B19:B21"/>
    <mergeCell ref="B22:B24"/>
    <mergeCell ref="B26:F26"/>
    <mergeCell ref="B9:C10"/>
    <mergeCell ref="D9:D10"/>
    <mergeCell ref="E9:F9"/>
    <mergeCell ref="B16:B18"/>
    <mergeCell ref="C7:F7"/>
    <mergeCell ref="C2:F2"/>
    <mergeCell ref="C3:F3"/>
    <mergeCell ref="C4:F4"/>
    <mergeCell ref="C5:F5"/>
    <mergeCell ref="C6:F6"/>
  </mergeCells>
  <pageMargins left="0.7" right="0.7" top="0.75" bottom="0.75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view="pageBreakPreview" topLeftCell="A19" zoomScale="90" zoomScaleNormal="100" zoomScaleSheetLayoutView="90" workbookViewId="0">
      <selection activeCell="D11" sqref="D11:D24"/>
    </sheetView>
  </sheetViews>
  <sheetFormatPr defaultRowHeight="15" x14ac:dyDescent="0.25"/>
  <cols>
    <col min="2" max="2" width="5.7109375" style="2" customWidth="1"/>
    <col min="3" max="3" width="45.42578125" customWidth="1"/>
    <col min="4" max="4" width="18" customWidth="1"/>
    <col min="5" max="6" width="12.7109375" customWidth="1"/>
  </cols>
  <sheetData>
    <row r="2" spans="2:6" x14ac:dyDescent="0.25">
      <c r="C2" s="37" t="s">
        <v>9</v>
      </c>
      <c r="D2" s="37"/>
      <c r="E2" s="37"/>
      <c r="F2" s="37"/>
    </row>
    <row r="3" spans="2:6" x14ac:dyDescent="0.25">
      <c r="C3" s="37" t="s">
        <v>10</v>
      </c>
      <c r="D3" s="37"/>
      <c r="E3" s="37"/>
      <c r="F3" s="37"/>
    </row>
    <row r="4" spans="2:6" x14ac:dyDescent="0.25">
      <c r="C4" s="37" t="s">
        <v>11</v>
      </c>
      <c r="D4" s="37"/>
      <c r="E4" s="37"/>
      <c r="F4" s="37"/>
    </row>
    <row r="5" spans="2:6" x14ac:dyDescent="0.25">
      <c r="C5" s="37" t="s">
        <v>137</v>
      </c>
      <c r="D5" s="37"/>
      <c r="E5" s="37"/>
      <c r="F5" s="37"/>
    </row>
    <row r="6" spans="2:6" x14ac:dyDescent="0.25">
      <c r="C6" s="37" t="s">
        <v>134</v>
      </c>
      <c r="D6" s="37"/>
      <c r="E6" s="37"/>
      <c r="F6" s="37"/>
    </row>
    <row r="7" spans="2:6" x14ac:dyDescent="0.25">
      <c r="C7" s="37" t="s">
        <v>24</v>
      </c>
      <c r="D7" s="37"/>
      <c r="E7" s="37"/>
      <c r="F7" s="37"/>
    </row>
    <row r="9" spans="2:6" ht="35.25" customHeight="1" x14ac:dyDescent="0.25">
      <c r="B9" s="43" t="s">
        <v>4</v>
      </c>
      <c r="C9" s="43"/>
      <c r="D9" s="43" t="s">
        <v>5</v>
      </c>
      <c r="E9" s="43" t="s">
        <v>6</v>
      </c>
      <c r="F9" s="43"/>
    </row>
    <row r="10" spans="2:6" ht="41.25" customHeight="1" x14ac:dyDescent="0.25">
      <c r="B10" s="43"/>
      <c r="C10" s="43"/>
      <c r="D10" s="43"/>
      <c r="E10" s="27" t="s">
        <v>7</v>
      </c>
      <c r="F10" s="27" t="s">
        <v>8</v>
      </c>
    </row>
    <row r="11" spans="2:6" ht="210.75" customHeight="1" x14ac:dyDescent="0.25">
      <c r="B11" s="28" t="s">
        <v>3</v>
      </c>
      <c r="C11" s="29" t="s">
        <v>2</v>
      </c>
      <c r="D11" s="21" t="s">
        <v>12</v>
      </c>
      <c r="E11" s="26">
        <f>E12+E13+E14+E15</f>
        <v>25.546347264984099</v>
      </c>
      <c r="F11" s="18"/>
    </row>
    <row r="12" spans="2:6" ht="60" x14ac:dyDescent="0.25">
      <c r="B12" s="28" t="s">
        <v>14</v>
      </c>
      <c r="C12" s="29" t="s">
        <v>13</v>
      </c>
      <c r="D12" s="21" t="s">
        <v>12</v>
      </c>
      <c r="E12" s="26">
        <v>12.860011174818872</v>
      </c>
      <c r="F12" s="26"/>
    </row>
    <row r="13" spans="2:6" ht="60" x14ac:dyDescent="0.25">
      <c r="B13" s="28" t="s">
        <v>15</v>
      </c>
      <c r="C13" s="29" t="s">
        <v>18</v>
      </c>
      <c r="D13" s="21" t="s">
        <v>19</v>
      </c>
      <c r="E13" s="26">
        <v>6.7723721481556272</v>
      </c>
      <c r="F13" s="26"/>
    </row>
    <row r="14" spans="2:6" ht="90" x14ac:dyDescent="0.25">
      <c r="B14" s="28" t="s">
        <v>16</v>
      </c>
      <c r="C14" s="29" t="s">
        <v>20</v>
      </c>
      <c r="D14" s="21" t="s">
        <v>19</v>
      </c>
      <c r="E14" s="26">
        <v>0</v>
      </c>
      <c r="F14" s="26"/>
    </row>
    <row r="15" spans="2:6" ht="105" x14ac:dyDescent="0.25">
      <c r="B15" s="28" t="s">
        <v>17</v>
      </c>
      <c r="C15" s="29" t="s">
        <v>21</v>
      </c>
      <c r="D15" s="21" t="s">
        <v>12</v>
      </c>
      <c r="E15" s="26">
        <v>5.9139639420096026</v>
      </c>
      <c r="F15" s="26"/>
    </row>
    <row r="16" spans="2:6" ht="150" x14ac:dyDescent="0.25">
      <c r="B16" s="40" t="s">
        <v>22</v>
      </c>
      <c r="C16" s="25" t="s">
        <v>23</v>
      </c>
      <c r="D16" s="21" t="s">
        <v>19</v>
      </c>
      <c r="E16" s="26"/>
      <c r="F16" s="26"/>
    </row>
    <row r="17" spans="2:6" x14ac:dyDescent="0.25">
      <c r="B17" s="41"/>
      <c r="C17" s="31" t="s">
        <v>139</v>
      </c>
      <c r="D17" s="21" t="s">
        <v>19</v>
      </c>
      <c r="E17" s="26" t="s">
        <v>135</v>
      </c>
      <c r="F17" s="26"/>
    </row>
    <row r="18" spans="2:6" x14ac:dyDescent="0.25">
      <c r="B18" s="42"/>
      <c r="C18" s="32" t="s">
        <v>140</v>
      </c>
      <c r="D18" s="21" t="s">
        <v>19</v>
      </c>
      <c r="E18" s="26" t="s">
        <v>135</v>
      </c>
      <c r="F18" s="26"/>
    </row>
    <row r="19" spans="2:6" ht="150" x14ac:dyDescent="0.25">
      <c r="B19" s="40" t="s">
        <v>26</v>
      </c>
      <c r="C19" s="25" t="s">
        <v>25</v>
      </c>
      <c r="D19" s="21" t="s">
        <v>19</v>
      </c>
      <c r="E19" s="26"/>
      <c r="F19" s="26"/>
    </row>
    <row r="20" spans="2:6" x14ac:dyDescent="0.25">
      <c r="B20" s="41"/>
      <c r="C20" s="31" t="s">
        <v>139</v>
      </c>
      <c r="D20" s="21" t="s">
        <v>19</v>
      </c>
      <c r="E20" s="26" t="s">
        <v>135</v>
      </c>
      <c r="F20" s="26"/>
    </row>
    <row r="21" spans="2:6" x14ac:dyDescent="0.25">
      <c r="B21" s="42"/>
      <c r="C21" s="32" t="s">
        <v>140</v>
      </c>
      <c r="D21" s="21" t="s">
        <v>19</v>
      </c>
      <c r="E21" s="26" t="s">
        <v>135</v>
      </c>
      <c r="F21" s="26"/>
    </row>
    <row r="22" spans="2:6" ht="135" x14ac:dyDescent="0.25">
      <c r="B22" s="40" t="s">
        <v>28</v>
      </c>
      <c r="C22" s="29" t="s">
        <v>27</v>
      </c>
      <c r="D22" s="21" t="s">
        <v>12</v>
      </c>
      <c r="E22" s="26"/>
      <c r="F22" s="26"/>
    </row>
    <row r="23" spans="2:6" x14ac:dyDescent="0.25">
      <c r="B23" s="41"/>
      <c r="C23" s="31" t="s">
        <v>139</v>
      </c>
      <c r="D23" s="21" t="s">
        <v>12</v>
      </c>
      <c r="E23" s="26" t="s">
        <v>135</v>
      </c>
      <c r="F23" s="26"/>
    </row>
    <row r="24" spans="2:6" x14ac:dyDescent="0.25">
      <c r="B24" s="42"/>
      <c r="C24" s="32" t="s">
        <v>140</v>
      </c>
      <c r="D24" s="21" t="s">
        <v>12</v>
      </c>
      <c r="E24" s="26" t="s">
        <v>135</v>
      </c>
      <c r="F24" s="26"/>
    </row>
    <row r="26" spans="2:6" ht="48" customHeight="1" x14ac:dyDescent="0.25">
      <c r="B26" s="39" t="s">
        <v>29</v>
      </c>
      <c r="C26" s="39"/>
      <c r="D26" s="39"/>
      <c r="E26" s="39"/>
      <c r="F26" s="39"/>
    </row>
  </sheetData>
  <mergeCells count="13">
    <mergeCell ref="B19:B21"/>
    <mergeCell ref="B22:B24"/>
    <mergeCell ref="B26:F26"/>
    <mergeCell ref="B9:C10"/>
    <mergeCell ref="D9:D10"/>
    <mergeCell ref="E9:F9"/>
    <mergeCell ref="B16:B18"/>
    <mergeCell ref="C7:F7"/>
    <mergeCell ref="C2:F2"/>
    <mergeCell ref="C3:F3"/>
    <mergeCell ref="C4:F4"/>
    <mergeCell ref="C5:F5"/>
    <mergeCell ref="C6:F6"/>
  </mergeCells>
  <pageMargins left="0.7" right="0.7" top="0.75" bottom="0.75" header="0.3" footer="0.3"/>
  <pageSetup paperSize="9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5"/>
  <sheetViews>
    <sheetView view="pageBreakPreview" zoomScaleNormal="100" zoomScaleSheetLayoutView="100" workbookViewId="0">
      <selection activeCell="I9" sqref="I9"/>
    </sheetView>
  </sheetViews>
  <sheetFormatPr defaultRowHeight="15" x14ac:dyDescent="0.25"/>
  <cols>
    <col min="2" max="2" width="5.7109375" style="5" customWidth="1"/>
    <col min="3" max="3" width="41.28515625" customWidth="1"/>
    <col min="4" max="4" width="15.42578125" customWidth="1"/>
    <col min="5" max="5" width="15.140625" customWidth="1"/>
    <col min="6" max="6" width="13.7109375" customWidth="1"/>
  </cols>
  <sheetData>
    <row r="2" spans="2:6" x14ac:dyDescent="0.25">
      <c r="B2" s="37" t="s">
        <v>51</v>
      </c>
      <c r="C2" s="37"/>
      <c r="D2" s="37"/>
      <c r="E2" s="37"/>
      <c r="F2" s="37"/>
    </row>
    <row r="3" spans="2:6" x14ac:dyDescent="0.25">
      <c r="B3" s="37" t="s">
        <v>138</v>
      </c>
      <c r="C3" s="37"/>
      <c r="D3" s="37"/>
      <c r="E3" s="37"/>
      <c r="F3" s="37"/>
    </row>
    <row r="4" spans="2:6" ht="115.5" customHeight="1" x14ac:dyDescent="0.25">
      <c r="B4" s="46" t="s">
        <v>30</v>
      </c>
      <c r="C4" s="46"/>
      <c r="D4" s="20" t="s">
        <v>31</v>
      </c>
      <c r="E4" s="20" t="s">
        <v>32</v>
      </c>
      <c r="F4" s="20" t="s">
        <v>33</v>
      </c>
    </row>
    <row r="5" spans="2:6" ht="30.75" customHeight="1" x14ac:dyDescent="0.25">
      <c r="B5" s="45" t="s">
        <v>34</v>
      </c>
      <c r="C5" s="29" t="s">
        <v>40</v>
      </c>
      <c r="D5" s="33"/>
      <c r="E5" s="30"/>
      <c r="F5" s="30"/>
    </row>
    <row r="6" spans="2:6" x14ac:dyDescent="0.25">
      <c r="B6" s="45"/>
      <c r="C6" s="25" t="s">
        <v>7</v>
      </c>
      <c r="D6" s="33">
        <v>1684352.029356584</v>
      </c>
      <c r="E6" s="30">
        <v>6112.4000000000005</v>
      </c>
      <c r="F6" s="30">
        <f>D6/E6</f>
        <v>275.56312239980758</v>
      </c>
    </row>
    <row r="7" spans="2:6" x14ac:dyDescent="0.25">
      <c r="B7" s="45"/>
      <c r="C7" s="25" t="s">
        <v>8</v>
      </c>
      <c r="D7" s="33"/>
      <c r="E7" s="30"/>
      <c r="F7" s="30"/>
    </row>
    <row r="8" spans="2:6" ht="45" x14ac:dyDescent="0.25">
      <c r="B8" s="21" t="s">
        <v>35</v>
      </c>
      <c r="C8" s="25" t="s">
        <v>41</v>
      </c>
      <c r="D8" s="33">
        <v>0</v>
      </c>
      <c r="E8" s="30">
        <v>0</v>
      </c>
      <c r="F8" s="30">
        <v>0</v>
      </c>
    </row>
    <row r="9" spans="2:6" ht="45" x14ac:dyDescent="0.25">
      <c r="B9" s="45" t="s">
        <v>36</v>
      </c>
      <c r="C9" s="29" t="s">
        <v>42</v>
      </c>
      <c r="D9" s="33">
        <f>D10+D11+D12+D13+D14</f>
        <v>4998407.856152988</v>
      </c>
      <c r="E9" s="30">
        <f>E10+E11+E12+E13+E14</f>
        <v>48.666666666666671</v>
      </c>
      <c r="F9" s="30">
        <f>D9/E9</f>
        <v>102707.01074286961</v>
      </c>
    </row>
    <row r="10" spans="2:6" x14ac:dyDescent="0.25">
      <c r="B10" s="45"/>
      <c r="C10" s="25" t="s">
        <v>43</v>
      </c>
      <c r="D10" s="33">
        <v>1053719.0977777778</v>
      </c>
      <c r="E10" s="30">
        <v>30.666666666666668</v>
      </c>
      <c r="F10" s="30">
        <f t="shared" ref="F10:F16" si="0">D10/E10</f>
        <v>34360.405362318837</v>
      </c>
    </row>
    <row r="11" spans="2:6" x14ac:dyDescent="0.25">
      <c r="B11" s="45"/>
      <c r="C11" s="25" t="s">
        <v>44</v>
      </c>
      <c r="D11" s="33">
        <v>6368.0217085427139</v>
      </c>
      <c r="E11" s="30">
        <v>1.3333333333333333</v>
      </c>
      <c r="F11" s="30">
        <f t="shared" si="0"/>
        <v>4776.0162814070354</v>
      </c>
    </row>
    <row r="12" spans="2:6" x14ac:dyDescent="0.25">
      <c r="B12" s="45"/>
      <c r="C12" s="25" t="s">
        <v>45</v>
      </c>
      <c r="D12" s="33">
        <v>0</v>
      </c>
      <c r="E12" s="30">
        <v>0</v>
      </c>
      <c r="F12" s="30">
        <v>0</v>
      </c>
    </row>
    <row r="13" spans="2:6" ht="58.5" customHeight="1" x14ac:dyDescent="0.25">
      <c r="B13" s="45"/>
      <c r="C13" s="25" t="s">
        <v>46</v>
      </c>
      <c r="D13" s="33">
        <v>3938320.7366666673</v>
      </c>
      <c r="E13" s="30">
        <v>16.666666666666668</v>
      </c>
      <c r="F13" s="30">
        <f t="shared" si="0"/>
        <v>236299.24420000002</v>
      </c>
    </row>
    <row r="14" spans="2:6" ht="30.75" customHeight="1" x14ac:dyDescent="0.25">
      <c r="B14" s="45"/>
      <c r="C14" s="25" t="s">
        <v>47</v>
      </c>
      <c r="D14" s="33">
        <v>0</v>
      </c>
      <c r="E14" s="30">
        <v>0</v>
      </c>
      <c r="F14" s="30">
        <v>0</v>
      </c>
    </row>
    <row r="15" spans="2:6" ht="45" x14ac:dyDescent="0.25">
      <c r="B15" s="45" t="s">
        <v>37</v>
      </c>
      <c r="C15" s="29" t="s">
        <v>48</v>
      </c>
      <c r="D15" s="33"/>
      <c r="E15" s="30"/>
      <c r="F15" s="30"/>
    </row>
    <row r="16" spans="2:6" x14ac:dyDescent="0.25">
      <c r="B16" s="45"/>
      <c r="C16" s="25" t="s">
        <v>7</v>
      </c>
      <c r="D16" s="33">
        <v>1267015.2077473223</v>
      </c>
      <c r="E16" s="30">
        <v>6112.4000000000005</v>
      </c>
      <c r="F16" s="30">
        <f t="shared" si="0"/>
        <v>207.28604275690762</v>
      </c>
    </row>
    <row r="17" spans="2:6" x14ac:dyDescent="0.25">
      <c r="B17" s="45"/>
      <c r="C17" s="25" t="s">
        <v>8</v>
      </c>
      <c r="D17" s="33"/>
      <c r="E17" s="30"/>
      <c r="F17" s="30"/>
    </row>
    <row r="18" spans="2:6" ht="58.5" customHeight="1" x14ac:dyDescent="0.25">
      <c r="B18" s="45" t="s">
        <v>38</v>
      </c>
      <c r="C18" s="25" t="s">
        <v>49</v>
      </c>
      <c r="D18" s="33"/>
      <c r="E18" s="30"/>
      <c r="F18" s="30"/>
    </row>
    <row r="19" spans="2:6" x14ac:dyDescent="0.25">
      <c r="B19" s="45"/>
      <c r="C19" s="25" t="s">
        <v>7</v>
      </c>
      <c r="D19" s="33">
        <v>0</v>
      </c>
      <c r="E19" s="30">
        <v>0</v>
      </c>
      <c r="F19" s="30"/>
    </row>
    <row r="20" spans="2:6" x14ac:dyDescent="0.25">
      <c r="B20" s="45"/>
      <c r="C20" s="25" t="s">
        <v>8</v>
      </c>
      <c r="D20" s="33"/>
      <c r="E20" s="30"/>
      <c r="F20" s="30"/>
    </row>
    <row r="21" spans="2:6" ht="120.75" customHeight="1" x14ac:dyDescent="0.25">
      <c r="B21" s="45" t="s">
        <v>39</v>
      </c>
      <c r="C21" s="29" t="s">
        <v>50</v>
      </c>
      <c r="D21" s="33"/>
      <c r="E21" s="30"/>
      <c r="F21" s="30"/>
    </row>
    <row r="22" spans="2:6" x14ac:dyDescent="0.25">
      <c r="B22" s="45"/>
      <c r="C22" s="25" t="s">
        <v>7</v>
      </c>
      <c r="D22" s="33">
        <v>4208666.5147413472</v>
      </c>
      <c r="E22" s="30">
        <v>6112.4000000000005</v>
      </c>
      <c r="F22" s="30">
        <f>D22/E22</f>
        <v>688.54566369042391</v>
      </c>
    </row>
    <row r="23" spans="2:6" x14ac:dyDescent="0.25">
      <c r="B23" s="45"/>
      <c r="C23" s="25" t="s">
        <v>8</v>
      </c>
      <c r="D23" s="33"/>
      <c r="E23" s="30"/>
      <c r="F23" s="30"/>
    </row>
    <row r="25" spans="2:6" ht="42" customHeight="1" x14ac:dyDescent="0.25">
      <c r="B25" s="44" t="s">
        <v>52</v>
      </c>
      <c r="C25" s="44"/>
      <c r="D25" s="44"/>
      <c r="E25" s="44"/>
      <c r="F25" s="44"/>
    </row>
  </sheetData>
  <mergeCells count="9">
    <mergeCell ref="B2:F2"/>
    <mergeCell ref="B3:F3"/>
    <mergeCell ref="B25:F25"/>
    <mergeCell ref="B15:B17"/>
    <mergeCell ref="B18:B20"/>
    <mergeCell ref="B21:B23"/>
    <mergeCell ref="B4:C4"/>
    <mergeCell ref="B5:B7"/>
    <mergeCell ref="B9:B14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view="pageBreakPreview" zoomScaleNormal="100" zoomScaleSheetLayoutView="100" workbookViewId="0">
      <selection activeCell="I14" sqref="I14"/>
    </sheetView>
  </sheetViews>
  <sheetFormatPr defaultRowHeight="15" x14ac:dyDescent="0.25"/>
  <cols>
    <col min="2" max="2" width="5.7109375" style="17" customWidth="1"/>
    <col min="3" max="3" width="41.28515625" customWidth="1"/>
    <col min="4" max="4" width="15.42578125" customWidth="1"/>
    <col min="5" max="5" width="15.140625" customWidth="1"/>
    <col min="6" max="6" width="13.7109375" customWidth="1"/>
  </cols>
  <sheetData>
    <row r="2" spans="2:9" x14ac:dyDescent="0.25">
      <c r="B2" s="37" t="s">
        <v>51</v>
      </c>
      <c r="C2" s="37"/>
      <c r="D2" s="37"/>
      <c r="E2" s="37"/>
      <c r="F2" s="37"/>
    </row>
    <row r="3" spans="2:9" x14ac:dyDescent="0.25">
      <c r="B3" s="37" t="s">
        <v>141</v>
      </c>
      <c r="C3" s="37"/>
      <c r="D3" s="37"/>
      <c r="E3" s="37"/>
      <c r="F3" s="37"/>
    </row>
    <row r="4" spans="2:9" ht="115.5" customHeight="1" x14ac:dyDescent="0.25">
      <c r="B4" s="46" t="s">
        <v>30</v>
      </c>
      <c r="C4" s="46"/>
      <c r="D4" s="20" t="s">
        <v>31</v>
      </c>
      <c r="E4" s="20" t="s">
        <v>32</v>
      </c>
      <c r="F4" s="20" t="s">
        <v>33</v>
      </c>
    </row>
    <row r="5" spans="2:9" ht="30.75" customHeight="1" x14ac:dyDescent="0.25">
      <c r="B5" s="45" t="s">
        <v>34</v>
      </c>
      <c r="C5" s="29" t="s">
        <v>40</v>
      </c>
      <c r="D5" s="33"/>
      <c r="E5" s="30"/>
      <c r="F5" s="30"/>
    </row>
    <row r="6" spans="2:9" x14ac:dyDescent="0.25">
      <c r="B6" s="45"/>
      <c r="C6" s="25" t="s">
        <v>7</v>
      </c>
      <c r="D6" s="33">
        <v>100030.15969121494</v>
      </c>
      <c r="E6" s="30">
        <v>2445.7666666666669</v>
      </c>
      <c r="F6" s="30">
        <f>D6/E6</f>
        <v>40.899306158075149</v>
      </c>
    </row>
    <row r="7" spans="2:9" x14ac:dyDescent="0.25">
      <c r="B7" s="45"/>
      <c r="C7" s="25" t="s">
        <v>8</v>
      </c>
      <c r="D7" s="33"/>
      <c r="E7" s="30"/>
      <c r="F7" s="30"/>
    </row>
    <row r="8" spans="2:9" ht="45" x14ac:dyDescent="0.25">
      <c r="B8" s="21" t="s">
        <v>35</v>
      </c>
      <c r="C8" s="25" t="s">
        <v>41</v>
      </c>
      <c r="D8" s="33">
        <v>0</v>
      </c>
      <c r="E8" s="30">
        <v>0</v>
      </c>
      <c r="F8" s="30">
        <v>0</v>
      </c>
    </row>
    <row r="9" spans="2:9" ht="45" x14ac:dyDescent="0.25">
      <c r="B9" s="45" t="s">
        <v>36</v>
      </c>
      <c r="C9" s="29" t="s">
        <v>42</v>
      </c>
      <c r="D9" s="33">
        <f>D10+D11+D12+D13+D14</f>
        <v>184627.34444444443</v>
      </c>
      <c r="E9" s="33">
        <f>E10+E11+E12+E13+E14</f>
        <v>56.333333333333329</v>
      </c>
      <c r="F9" s="30">
        <f>D9/E9</f>
        <v>3277.4084812623273</v>
      </c>
    </row>
    <row r="10" spans="2:9" x14ac:dyDescent="0.25">
      <c r="B10" s="45"/>
      <c r="C10" s="25" t="s">
        <v>43</v>
      </c>
      <c r="D10" s="33">
        <v>37669.437777777777</v>
      </c>
      <c r="E10" s="30">
        <v>35.5</v>
      </c>
      <c r="F10" s="30">
        <f>D10/E10</f>
        <v>1061.110923317684</v>
      </c>
    </row>
    <row r="11" spans="2:9" x14ac:dyDescent="0.25">
      <c r="B11" s="45"/>
      <c r="C11" s="25" t="s">
        <v>44</v>
      </c>
      <c r="D11" s="33">
        <v>0</v>
      </c>
      <c r="E11" s="30">
        <v>0</v>
      </c>
      <c r="F11" s="30"/>
    </row>
    <row r="12" spans="2:9" x14ac:dyDescent="0.25">
      <c r="B12" s="45"/>
      <c r="C12" s="25" t="s">
        <v>45</v>
      </c>
      <c r="D12" s="33">
        <v>0</v>
      </c>
      <c r="E12" s="30">
        <v>0</v>
      </c>
      <c r="F12" s="30"/>
    </row>
    <row r="13" spans="2:9" ht="58.5" customHeight="1" x14ac:dyDescent="0.25">
      <c r="B13" s="45"/>
      <c r="C13" s="25" t="s">
        <v>46</v>
      </c>
      <c r="D13" s="33">
        <v>146957.90666666665</v>
      </c>
      <c r="E13" s="30">
        <v>20.833333333333332</v>
      </c>
      <c r="F13" s="30">
        <f>D13/E13</f>
        <v>7053.9795199999999</v>
      </c>
    </row>
    <row r="14" spans="2:9" ht="30.75" customHeight="1" x14ac:dyDescent="0.25">
      <c r="B14" s="45"/>
      <c r="C14" s="25" t="s">
        <v>47</v>
      </c>
      <c r="D14" s="33">
        <v>0</v>
      </c>
      <c r="E14" s="30">
        <v>0</v>
      </c>
      <c r="F14" s="30"/>
      <c r="I14" s="9"/>
    </row>
    <row r="15" spans="2:9" ht="45" x14ac:dyDescent="0.25">
      <c r="B15" s="45" t="s">
        <v>37</v>
      </c>
      <c r="C15" s="29" t="s">
        <v>48</v>
      </c>
      <c r="D15" s="33"/>
      <c r="E15" s="30"/>
      <c r="F15" s="30"/>
    </row>
    <row r="16" spans="2:9" x14ac:dyDescent="0.25">
      <c r="B16" s="45"/>
      <c r="C16" s="25" t="s">
        <v>7</v>
      </c>
      <c r="D16" s="33">
        <v>71817.894777058915</v>
      </c>
      <c r="E16" s="30">
        <v>2445.7666666666669</v>
      </c>
      <c r="F16" s="30">
        <f>D16/E16</f>
        <v>29.364164519806568</v>
      </c>
    </row>
    <row r="17" spans="2:6" x14ac:dyDescent="0.25">
      <c r="B17" s="45"/>
      <c r="C17" s="25" t="s">
        <v>8</v>
      </c>
      <c r="D17" s="33"/>
      <c r="E17" s="30"/>
      <c r="F17" s="30"/>
    </row>
    <row r="18" spans="2:6" ht="58.5" customHeight="1" x14ac:dyDescent="0.25">
      <c r="B18" s="45" t="s">
        <v>38</v>
      </c>
      <c r="C18" s="25" t="s">
        <v>49</v>
      </c>
      <c r="D18" s="33"/>
      <c r="E18" s="30"/>
      <c r="F18" s="30"/>
    </row>
    <row r="19" spans="2:6" x14ac:dyDescent="0.25">
      <c r="B19" s="45"/>
      <c r="C19" s="25" t="s">
        <v>7</v>
      </c>
      <c r="D19" s="33">
        <v>0</v>
      </c>
      <c r="E19" s="30">
        <v>0</v>
      </c>
      <c r="F19" s="30"/>
    </row>
    <row r="20" spans="2:6" x14ac:dyDescent="0.25">
      <c r="B20" s="45"/>
      <c r="C20" s="25" t="s">
        <v>8</v>
      </c>
      <c r="D20" s="33"/>
      <c r="E20" s="30"/>
      <c r="F20" s="30"/>
    </row>
    <row r="21" spans="2:6" ht="120.75" customHeight="1" x14ac:dyDescent="0.25">
      <c r="B21" s="45" t="s">
        <v>39</v>
      </c>
      <c r="C21" s="29" t="s">
        <v>50</v>
      </c>
      <c r="D21" s="33"/>
      <c r="E21" s="30"/>
      <c r="F21" s="30"/>
    </row>
    <row r="22" spans="2:6" x14ac:dyDescent="0.25">
      <c r="B22" s="45"/>
      <c r="C22" s="25" t="s">
        <v>7</v>
      </c>
      <c r="D22" s="33">
        <v>57208.260079546511</v>
      </c>
      <c r="E22" s="30">
        <v>2445.7666666666669</v>
      </c>
      <c r="F22" s="30">
        <f>D22/E22</f>
        <v>23.390726866645704</v>
      </c>
    </row>
    <row r="23" spans="2:6" x14ac:dyDescent="0.25">
      <c r="B23" s="45"/>
      <c r="C23" s="25" t="s">
        <v>8</v>
      </c>
      <c r="D23" s="33"/>
      <c r="E23" s="30"/>
      <c r="F23" s="30"/>
    </row>
    <row r="25" spans="2:6" ht="42" customHeight="1" x14ac:dyDescent="0.25">
      <c r="B25" s="44" t="s">
        <v>52</v>
      </c>
      <c r="C25" s="44"/>
      <c r="D25" s="44"/>
      <c r="E25" s="44"/>
      <c r="F25" s="44"/>
    </row>
  </sheetData>
  <mergeCells count="9">
    <mergeCell ref="B18:B20"/>
    <mergeCell ref="B21:B23"/>
    <mergeCell ref="B25:F25"/>
    <mergeCell ref="B2:F2"/>
    <mergeCell ref="B3:F3"/>
    <mergeCell ref="B4:C4"/>
    <mergeCell ref="B5:B7"/>
    <mergeCell ref="B9:B14"/>
    <mergeCell ref="B15:B17"/>
  </mergeCells>
  <pageMargins left="0.7" right="0.7" top="0.75" bottom="0.75" header="0.3" footer="0.3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view="pageBreakPreview" zoomScaleNormal="100" zoomScaleSheetLayoutView="100" workbookViewId="0">
      <selection activeCell="G14" sqref="G14"/>
    </sheetView>
  </sheetViews>
  <sheetFormatPr defaultRowHeight="15" x14ac:dyDescent="0.25"/>
  <cols>
    <col min="2" max="2" width="5.7109375" style="17" customWidth="1"/>
    <col min="3" max="3" width="41.28515625" customWidth="1"/>
    <col min="4" max="4" width="15.42578125" customWidth="1"/>
    <col min="5" max="5" width="15.140625" customWidth="1"/>
    <col min="6" max="6" width="13.7109375" customWidth="1"/>
  </cols>
  <sheetData>
    <row r="2" spans="2:6" x14ac:dyDescent="0.25">
      <c r="B2" s="37" t="s">
        <v>51</v>
      </c>
      <c r="C2" s="37"/>
      <c r="D2" s="37"/>
      <c r="E2" s="37"/>
      <c r="F2" s="37"/>
    </row>
    <row r="3" spans="2:6" x14ac:dyDescent="0.25">
      <c r="B3" s="37" t="s">
        <v>142</v>
      </c>
      <c r="C3" s="37"/>
      <c r="D3" s="37"/>
      <c r="E3" s="37"/>
      <c r="F3" s="37"/>
    </row>
    <row r="4" spans="2:6" ht="115.5" customHeight="1" x14ac:dyDescent="0.25">
      <c r="B4" s="46" t="s">
        <v>30</v>
      </c>
      <c r="C4" s="46"/>
      <c r="D4" s="20" t="s">
        <v>31</v>
      </c>
      <c r="E4" s="20" t="s">
        <v>32</v>
      </c>
      <c r="F4" s="20" t="s">
        <v>33</v>
      </c>
    </row>
    <row r="5" spans="2:6" ht="30.75" customHeight="1" x14ac:dyDescent="0.25">
      <c r="B5" s="45" t="s">
        <v>34</v>
      </c>
      <c r="C5" s="29" t="s">
        <v>40</v>
      </c>
      <c r="D5" s="33"/>
      <c r="E5" s="30"/>
      <c r="F5" s="30"/>
    </row>
    <row r="6" spans="2:6" x14ac:dyDescent="0.25">
      <c r="B6" s="45"/>
      <c r="C6" s="25" t="s">
        <v>7</v>
      </c>
      <c r="D6" s="33">
        <v>97699.648230294784</v>
      </c>
      <c r="E6" s="30">
        <v>7597.166666666667</v>
      </c>
      <c r="F6" s="30">
        <f>D6/E6</f>
        <v>12.860011174818872</v>
      </c>
    </row>
    <row r="7" spans="2:6" x14ac:dyDescent="0.25">
      <c r="B7" s="45"/>
      <c r="C7" s="25" t="s">
        <v>8</v>
      </c>
      <c r="D7" s="33"/>
      <c r="E7" s="30"/>
      <c r="F7" s="30"/>
    </row>
    <row r="8" spans="2:6" ht="45" x14ac:dyDescent="0.25">
      <c r="B8" s="21" t="s">
        <v>35</v>
      </c>
      <c r="C8" s="25" t="s">
        <v>41</v>
      </c>
      <c r="D8" s="33">
        <v>0</v>
      </c>
      <c r="E8" s="30">
        <v>0</v>
      </c>
      <c r="F8" s="30">
        <v>0</v>
      </c>
    </row>
    <row r="9" spans="2:6" ht="45" x14ac:dyDescent="0.25">
      <c r="B9" s="45" t="s">
        <v>36</v>
      </c>
      <c r="C9" s="29" t="s">
        <v>42</v>
      </c>
      <c r="D9" s="33">
        <f>D10+D11+D12+D13+D14</f>
        <v>0</v>
      </c>
      <c r="E9" s="33">
        <f>E10+E11+E12+E13+E14</f>
        <v>0</v>
      </c>
      <c r="F9" s="30">
        <v>0</v>
      </c>
    </row>
    <row r="10" spans="2:6" x14ac:dyDescent="0.25">
      <c r="B10" s="45"/>
      <c r="C10" s="25" t="s">
        <v>43</v>
      </c>
      <c r="D10" s="33">
        <v>0</v>
      </c>
      <c r="E10" s="30">
        <v>0</v>
      </c>
      <c r="F10" s="30">
        <v>0</v>
      </c>
    </row>
    <row r="11" spans="2:6" x14ac:dyDescent="0.25">
      <c r="B11" s="45"/>
      <c r="C11" s="25" t="s">
        <v>44</v>
      </c>
      <c r="D11" s="33">
        <v>0</v>
      </c>
      <c r="E11" s="30">
        <v>0</v>
      </c>
      <c r="F11" s="30">
        <v>0</v>
      </c>
    </row>
    <row r="12" spans="2:6" x14ac:dyDescent="0.25">
      <c r="B12" s="45"/>
      <c r="C12" s="25" t="s">
        <v>45</v>
      </c>
      <c r="D12" s="33">
        <v>0</v>
      </c>
      <c r="E12" s="30">
        <v>0</v>
      </c>
      <c r="F12" s="30">
        <v>0</v>
      </c>
    </row>
    <row r="13" spans="2:6" ht="58.5" customHeight="1" x14ac:dyDescent="0.25">
      <c r="B13" s="45"/>
      <c r="C13" s="25" t="s">
        <v>46</v>
      </c>
      <c r="D13" s="33">
        <v>0</v>
      </c>
      <c r="E13" s="30">
        <v>0</v>
      </c>
      <c r="F13" s="30">
        <v>0</v>
      </c>
    </row>
    <row r="14" spans="2:6" ht="30.75" customHeight="1" x14ac:dyDescent="0.25">
      <c r="B14" s="45"/>
      <c r="C14" s="25" t="s">
        <v>47</v>
      </c>
      <c r="D14" s="33">
        <v>0</v>
      </c>
      <c r="E14" s="30">
        <v>0</v>
      </c>
      <c r="F14" s="30">
        <v>0</v>
      </c>
    </row>
    <row r="15" spans="2:6" ht="45" x14ac:dyDescent="0.25">
      <c r="B15" s="45" t="s">
        <v>37</v>
      </c>
      <c r="C15" s="29" t="s">
        <v>48</v>
      </c>
      <c r="D15" s="33"/>
      <c r="E15" s="30"/>
      <c r="F15" s="30"/>
    </row>
    <row r="16" spans="2:6" x14ac:dyDescent="0.25">
      <c r="B16" s="45"/>
      <c r="C16" s="25" t="s">
        <v>7</v>
      </c>
      <c r="D16" s="33">
        <v>51450.839938229663</v>
      </c>
      <c r="E16" s="30">
        <v>7597.166666666667</v>
      </c>
      <c r="F16" s="30">
        <f>D16/E16</f>
        <v>6.7723721481556272</v>
      </c>
    </row>
    <row r="17" spans="2:6" x14ac:dyDescent="0.25">
      <c r="B17" s="45"/>
      <c r="C17" s="25" t="s">
        <v>8</v>
      </c>
      <c r="D17" s="33"/>
      <c r="E17" s="30"/>
      <c r="F17" s="30"/>
    </row>
    <row r="18" spans="2:6" ht="58.5" customHeight="1" x14ac:dyDescent="0.25">
      <c r="B18" s="45" t="s">
        <v>38</v>
      </c>
      <c r="C18" s="25" t="s">
        <v>49</v>
      </c>
      <c r="D18" s="33"/>
      <c r="E18" s="30"/>
      <c r="F18" s="30"/>
    </row>
    <row r="19" spans="2:6" x14ac:dyDescent="0.25">
      <c r="B19" s="45"/>
      <c r="C19" s="25" t="s">
        <v>7</v>
      </c>
      <c r="D19" s="33">
        <v>0</v>
      </c>
      <c r="E19" s="30">
        <v>0</v>
      </c>
      <c r="F19" s="30"/>
    </row>
    <row r="20" spans="2:6" x14ac:dyDescent="0.25">
      <c r="B20" s="45"/>
      <c r="C20" s="25" t="s">
        <v>8</v>
      </c>
      <c r="D20" s="33"/>
      <c r="E20" s="30"/>
      <c r="F20" s="30"/>
    </row>
    <row r="21" spans="2:6" ht="120.75" customHeight="1" x14ac:dyDescent="0.25">
      <c r="B21" s="45" t="s">
        <v>39</v>
      </c>
      <c r="C21" s="29" t="s">
        <v>50</v>
      </c>
      <c r="D21" s="33"/>
      <c r="E21" s="30"/>
      <c r="F21" s="30"/>
    </row>
    <row r="22" spans="2:6" x14ac:dyDescent="0.25">
      <c r="B22" s="45"/>
      <c r="C22" s="25" t="s">
        <v>7</v>
      </c>
      <c r="D22" s="33">
        <v>44929.369728103957</v>
      </c>
      <c r="E22" s="30">
        <v>7597.166666666667</v>
      </c>
      <c r="F22" s="30">
        <f>D22/E22</f>
        <v>5.9139639420096026</v>
      </c>
    </row>
    <row r="23" spans="2:6" x14ac:dyDescent="0.25">
      <c r="B23" s="45"/>
      <c r="C23" s="25" t="s">
        <v>8</v>
      </c>
      <c r="D23" s="33"/>
      <c r="E23" s="30"/>
      <c r="F23" s="30"/>
    </row>
    <row r="25" spans="2:6" ht="42" customHeight="1" x14ac:dyDescent="0.25">
      <c r="B25" s="44" t="s">
        <v>52</v>
      </c>
      <c r="C25" s="44"/>
      <c r="D25" s="44"/>
      <c r="E25" s="44"/>
      <c r="F25" s="44"/>
    </row>
  </sheetData>
  <mergeCells count="9">
    <mergeCell ref="B18:B20"/>
    <mergeCell ref="B21:B23"/>
    <mergeCell ref="B25:F25"/>
    <mergeCell ref="B2:F2"/>
    <mergeCell ref="B3:F3"/>
    <mergeCell ref="B4:C4"/>
    <mergeCell ref="B5:B7"/>
    <mergeCell ref="B9:B14"/>
    <mergeCell ref="B15:B17"/>
  </mergeCells>
  <pageMargins left="0.7" right="0.7" top="0.75" bottom="0.75" header="0.3" footer="0.3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2"/>
  <sheetViews>
    <sheetView view="pageBreakPreview" zoomScaleNormal="100" zoomScaleSheetLayoutView="100" workbookViewId="0">
      <selection activeCell="G33" sqref="G33"/>
    </sheetView>
  </sheetViews>
  <sheetFormatPr defaultRowHeight="15" x14ac:dyDescent="0.25"/>
  <cols>
    <col min="2" max="2" width="5.7109375" customWidth="1"/>
    <col min="3" max="3" width="44.28515625" customWidth="1"/>
    <col min="4" max="5" width="15.7109375" customWidth="1"/>
  </cols>
  <sheetData>
    <row r="2" spans="2:5" x14ac:dyDescent="0.25">
      <c r="B2" s="37" t="s">
        <v>56</v>
      </c>
      <c r="C2" s="37"/>
      <c r="D2" s="37"/>
      <c r="E2" s="37"/>
    </row>
    <row r="3" spans="2:5" x14ac:dyDescent="0.25">
      <c r="B3" s="37" t="s">
        <v>57</v>
      </c>
      <c r="C3" s="37"/>
      <c r="D3" s="37"/>
      <c r="E3" s="37"/>
    </row>
    <row r="4" spans="2:5" x14ac:dyDescent="0.25">
      <c r="B4" s="37" t="s">
        <v>58</v>
      </c>
      <c r="C4" s="37"/>
      <c r="D4" s="37"/>
      <c r="E4" s="37"/>
    </row>
    <row r="5" spans="2:5" x14ac:dyDescent="0.25">
      <c r="E5" s="7" t="s">
        <v>59</v>
      </c>
    </row>
    <row r="6" spans="2:5" ht="60" x14ac:dyDescent="0.25">
      <c r="B6" s="47" t="s">
        <v>53</v>
      </c>
      <c r="C6" s="47"/>
      <c r="D6" s="3" t="s">
        <v>54</v>
      </c>
      <c r="E6" s="3" t="s">
        <v>55</v>
      </c>
    </row>
    <row r="7" spans="2:5" ht="30.75" customHeight="1" x14ac:dyDescent="0.25">
      <c r="B7" s="48" t="s">
        <v>34</v>
      </c>
      <c r="C7" s="8" t="s">
        <v>60</v>
      </c>
      <c r="D7" s="35">
        <v>2157.7699200000002</v>
      </c>
      <c r="E7" s="35">
        <v>7584.5439539648605</v>
      </c>
    </row>
    <row r="8" spans="2:5" x14ac:dyDescent="0.25">
      <c r="B8" s="48"/>
      <c r="C8" t="s">
        <v>61</v>
      </c>
      <c r="D8" s="35"/>
      <c r="E8" s="35"/>
    </row>
    <row r="9" spans="2:5" x14ac:dyDescent="0.25">
      <c r="B9" s="48"/>
      <c r="C9" t="s">
        <v>62</v>
      </c>
      <c r="D9" s="35">
        <v>59.7</v>
      </c>
      <c r="E9" s="35">
        <v>2169.2101772601791</v>
      </c>
    </row>
    <row r="10" spans="2:5" x14ac:dyDescent="0.25">
      <c r="B10" s="48"/>
      <c r="C10" t="s">
        <v>63</v>
      </c>
      <c r="D10" s="35">
        <v>41.3</v>
      </c>
      <c r="E10" s="35">
        <v>0</v>
      </c>
    </row>
    <row r="11" spans="2:5" x14ac:dyDescent="0.25">
      <c r="B11" s="48"/>
      <c r="C11" t="s">
        <v>64</v>
      </c>
      <c r="D11" s="35">
        <v>1510.7</v>
      </c>
      <c r="E11" s="35">
        <v>3962.2134732945447</v>
      </c>
    </row>
    <row r="12" spans="2:5" x14ac:dyDescent="0.25">
      <c r="B12" s="48"/>
      <c r="C12" t="s">
        <v>65</v>
      </c>
      <c r="D12" s="35">
        <v>461.66991999999999</v>
      </c>
      <c r="E12" s="35">
        <v>1204.5128958815415</v>
      </c>
    </row>
    <row r="13" spans="2:5" x14ac:dyDescent="0.25">
      <c r="B13" s="48"/>
      <c r="C13" t="s">
        <v>66</v>
      </c>
      <c r="D13" s="35">
        <f>D15+D16+D17</f>
        <v>84.4</v>
      </c>
      <c r="E13" s="35">
        <f>E15+E16+E17</f>
        <v>248.60740752859584</v>
      </c>
    </row>
    <row r="14" spans="2:5" x14ac:dyDescent="0.25">
      <c r="B14" s="48"/>
      <c r="C14" t="s">
        <v>67</v>
      </c>
      <c r="D14" s="35"/>
      <c r="E14" s="35"/>
    </row>
    <row r="15" spans="2:5" x14ac:dyDescent="0.25">
      <c r="B15" s="48"/>
      <c r="C15" t="s">
        <v>68</v>
      </c>
      <c r="D15" s="35">
        <v>14</v>
      </c>
      <c r="E15" s="35"/>
    </row>
    <row r="16" spans="2:5" ht="45" x14ac:dyDescent="0.25">
      <c r="B16" s="48"/>
      <c r="C16" s="1" t="s">
        <v>69</v>
      </c>
      <c r="D16" s="35">
        <v>2.7</v>
      </c>
      <c r="E16" s="35"/>
    </row>
    <row r="17" spans="2:5" ht="30" x14ac:dyDescent="0.25">
      <c r="B17" s="48"/>
      <c r="C17" s="1" t="s">
        <v>70</v>
      </c>
      <c r="D17" s="35">
        <f>D19+D20+D21+D22+D23</f>
        <v>67.7</v>
      </c>
      <c r="E17" s="35">
        <v>248.60740752859584</v>
      </c>
    </row>
    <row r="18" spans="2:5" x14ac:dyDescent="0.25">
      <c r="B18" s="48"/>
      <c r="C18" t="s">
        <v>61</v>
      </c>
      <c r="D18" s="35"/>
      <c r="E18" s="35"/>
    </row>
    <row r="19" spans="2:5" x14ac:dyDescent="0.25">
      <c r="B19" s="48"/>
      <c r="C19" t="s">
        <v>71</v>
      </c>
      <c r="D19" s="35">
        <v>6.6</v>
      </c>
      <c r="E19" s="35">
        <v>0</v>
      </c>
    </row>
    <row r="20" spans="2:5" x14ac:dyDescent="0.25">
      <c r="B20" s="48"/>
      <c r="C20" t="s">
        <v>72</v>
      </c>
      <c r="D20" s="35">
        <v>28.5</v>
      </c>
      <c r="E20" s="35">
        <v>0</v>
      </c>
    </row>
    <row r="21" spans="2:5" ht="32.25" customHeight="1" x14ac:dyDescent="0.25">
      <c r="B21" s="48"/>
      <c r="C21" s="1" t="s">
        <v>73</v>
      </c>
      <c r="D21" s="35"/>
      <c r="E21" s="35">
        <v>0</v>
      </c>
    </row>
    <row r="22" spans="2:5" x14ac:dyDescent="0.25">
      <c r="B22" s="48"/>
      <c r="C22" t="s">
        <v>74</v>
      </c>
      <c r="D22" s="35">
        <v>7</v>
      </c>
      <c r="E22" s="35">
        <v>0</v>
      </c>
    </row>
    <row r="23" spans="2:5" ht="30" x14ac:dyDescent="0.25">
      <c r="B23" s="48"/>
      <c r="C23" s="1" t="s">
        <v>75</v>
      </c>
      <c r="D23" s="35">
        <v>25.6</v>
      </c>
      <c r="E23" s="35"/>
    </row>
    <row r="24" spans="2:5" x14ac:dyDescent="0.25">
      <c r="B24" s="48"/>
      <c r="C24" t="s">
        <v>76</v>
      </c>
      <c r="D24" s="35"/>
      <c r="E24" s="35"/>
    </row>
    <row r="25" spans="2:5" x14ac:dyDescent="0.25">
      <c r="B25" s="48"/>
      <c r="C25" t="s">
        <v>61</v>
      </c>
      <c r="D25" s="35"/>
      <c r="E25" s="35"/>
    </row>
    <row r="26" spans="2:5" x14ac:dyDescent="0.25">
      <c r="B26" s="48"/>
      <c r="C26" t="s">
        <v>77</v>
      </c>
      <c r="D26" s="35"/>
      <c r="E26" s="35"/>
    </row>
    <row r="27" spans="2:5" x14ac:dyDescent="0.25">
      <c r="B27" s="48"/>
      <c r="C27" t="s">
        <v>78</v>
      </c>
      <c r="D27" s="35"/>
      <c r="E27" s="35"/>
    </row>
    <row r="28" spans="2:5" x14ac:dyDescent="0.25">
      <c r="B28" s="48"/>
      <c r="C28" t="s">
        <v>79</v>
      </c>
      <c r="D28" s="35"/>
      <c r="E28" s="35"/>
    </row>
    <row r="29" spans="2:5" ht="30" x14ac:dyDescent="0.25">
      <c r="B29" s="48"/>
      <c r="C29" s="1" t="s">
        <v>80</v>
      </c>
      <c r="D29" s="35"/>
      <c r="E29" s="35"/>
    </row>
    <row r="30" spans="2:5" ht="75" customHeight="1" x14ac:dyDescent="0.25">
      <c r="B30" s="5" t="s">
        <v>35</v>
      </c>
      <c r="C30" s="8" t="s">
        <v>81</v>
      </c>
      <c r="D30" s="35">
        <v>958</v>
      </c>
      <c r="E30" s="35">
        <v>5183.0352005974328</v>
      </c>
    </row>
    <row r="31" spans="2:5" x14ac:dyDescent="0.25">
      <c r="B31" s="5" t="s">
        <v>36</v>
      </c>
      <c r="C31" t="s">
        <v>82</v>
      </c>
      <c r="D31" s="35">
        <v>993</v>
      </c>
      <c r="E31" s="35">
        <f>(994.72+1675)</f>
        <v>2669.7200000000003</v>
      </c>
    </row>
    <row r="32" spans="2:5" x14ac:dyDescent="0.25">
      <c r="C32" t="s">
        <v>83</v>
      </c>
      <c r="D32" s="35">
        <f>D7+D30+D31</f>
        <v>4108.7699200000006</v>
      </c>
      <c r="E32" s="35">
        <f>E7+E30+E31</f>
        <v>15437.299154562294</v>
      </c>
    </row>
  </sheetData>
  <mergeCells count="5">
    <mergeCell ref="B6:C6"/>
    <mergeCell ref="B2:E2"/>
    <mergeCell ref="B3:E3"/>
    <mergeCell ref="B4:E4"/>
    <mergeCell ref="B7:B29"/>
  </mergeCells>
  <pageMargins left="0.7" right="0.7" top="0.75" bottom="0.75" header="0.3" footer="0.3"/>
  <pageSetup paperSize="9"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"/>
  <sheetViews>
    <sheetView view="pageBreakPreview" zoomScale="110" zoomScaleNormal="100" zoomScaleSheetLayoutView="110" workbookViewId="0">
      <selection activeCell="E7" sqref="E7"/>
    </sheetView>
  </sheetViews>
  <sheetFormatPr defaultRowHeight="15" x14ac:dyDescent="0.25"/>
  <cols>
    <col min="2" max="2" width="5.7109375" style="4" customWidth="1"/>
    <col min="3" max="3" width="46.140625" customWidth="1"/>
    <col min="4" max="5" width="18.7109375" customWidth="1"/>
  </cols>
  <sheetData>
    <row r="2" spans="2:5" x14ac:dyDescent="0.25">
      <c r="B2" s="37" t="s">
        <v>89</v>
      </c>
      <c r="C2" s="37"/>
      <c r="D2" s="37"/>
      <c r="E2" s="37"/>
    </row>
    <row r="3" spans="2:5" x14ac:dyDescent="0.25">
      <c r="B3" s="37" t="s">
        <v>90</v>
      </c>
      <c r="C3" s="37"/>
      <c r="D3" s="37"/>
      <c r="E3" s="37"/>
    </row>
    <row r="4" spans="2:5" x14ac:dyDescent="0.25">
      <c r="B4" s="37" t="s">
        <v>91</v>
      </c>
      <c r="C4" s="37"/>
      <c r="D4" s="37"/>
      <c r="E4" s="37"/>
    </row>
    <row r="5" spans="2:5" ht="90" x14ac:dyDescent="0.25">
      <c r="B5" s="47" t="s">
        <v>30</v>
      </c>
      <c r="C5" s="47"/>
      <c r="D5" s="3" t="s">
        <v>84</v>
      </c>
      <c r="E5" s="3" t="s">
        <v>85</v>
      </c>
    </row>
    <row r="6" spans="2:5" ht="30" x14ac:dyDescent="0.25">
      <c r="B6" s="5" t="s">
        <v>34</v>
      </c>
      <c r="C6" s="8" t="s">
        <v>86</v>
      </c>
      <c r="D6" s="35">
        <v>0</v>
      </c>
      <c r="E6" s="35">
        <v>0</v>
      </c>
    </row>
    <row r="7" spans="2:5" ht="63.75" customHeight="1" x14ac:dyDescent="0.25">
      <c r="B7" s="5" t="s">
        <v>35</v>
      </c>
      <c r="C7" s="8" t="s">
        <v>87</v>
      </c>
      <c r="D7" s="35">
        <f>12255835.93/1000</f>
        <v>12255.835929999999</v>
      </c>
      <c r="E7" s="24">
        <v>112.5</v>
      </c>
    </row>
    <row r="8" spans="2:5" ht="40.5" customHeight="1" x14ac:dyDescent="0.25">
      <c r="B8" s="5" t="s">
        <v>36</v>
      </c>
      <c r="C8" s="8" t="s">
        <v>88</v>
      </c>
      <c r="D8" s="35">
        <v>0</v>
      </c>
      <c r="E8" s="35">
        <v>0</v>
      </c>
    </row>
  </sheetData>
  <mergeCells count="4">
    <mergeCell ref="B5:C5"/>
    <mergeCell ref="B2:E2"/>
    <mergeCell ref="B3:E3"/>
    <mergeCell ref="B4:E4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13</vt:i4>
      </vt:variant>
    </vt:vector>
  </HeadingPairs>
  <TitlesOfParts>
    <vt:vector size="27" baseType="lpstr">
      <vt:lpstr>Приложение 2</vt:lpstr>
      <vt:lpstr>Приложени 3  до 15 </vt:lpstr>
      <vt:lpstr>Приложение 3 15-150</vt:lpstr>
      <vt:lpstr>Приложение 3 150-670</vt:lpstr>
      <vt:lpstr>Приложение 4 до 15</vt:lpstr>
      <vt:lpstr>Приложение 4 15-150</vt:lpstr>
      <vt:lpstr>Приложение 4 150-670</vt:lpstr>
      <vt:lpstr>Приложение 5</vt:lpstr>
      <vt:lpstr>Приложение 6</vt:lpstr>
      <vt:lpstr>Приложение 7</vt:lpstr>
      <vt:lpstr>Приложение 8</vt:lpstr>
      <vt:lpstr>Приложение 8 9 м</vt:lpstr>
      <vt:lpstr>Приложение 9 9 мес</vt:lpstr>
      <vt:lpstr>Приложение 9</vt:lpstr>
      <vt:lpstr>'Приложени 3  до 15 '!Область_печати</vt:lpstr>
      <vt:lpstr>'Приложение 2'!Область_печати</vt:lpstr>
      <vt:lpstr>'Приложение 3 150-670'!Область_печати</vt:lpstr>
      <vt:lpstr>'Приложение 3 15-150'!Область_печати</vt:lpstr>
      <vt:lpstr>'Приложение 4 150-670'!Область_печати</vt:lpstr>
      <vt:lpstr>'Приложение 4 15-150'!Область_печати</vt:lpstr>
      <vt:lpstr>'Приложение 4 до 15'!Область_печати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8 9 м'!Область_печати</vt:lpstr>
      <vt:lpstr>'Приложение 9 9 мес'!Область_печати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2015-10-19T15:48:10Z</dcterms:modified>
</cp:coreProperties>
</file>