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0800"/>
  </bookViews>
  <sheets>
    <sheet name="December" sheetId="1" r:id="rId1"/>
  </sheets>
  <calcPr calcId="162913"/>
</workbook>
</file>

<file path=xl/calcChain.xml><?xml version="1.0" encoding="utf-8"?>
<calcChain xmlns="http://schemas.openxmlformats.org/spreadsheetml/2006/main">
  <c r="D29" i="1" l="1"/>
  <c r="E11" i="1" l="1"/>
  <c r="C11" i="1" s="1"/>
  <c r="E8" i="1" l="1"/>
  <c r="C8" i="1" s="1"/>
  <c r="E13" i="1"/>
  <c r="C13" i="1" s="1"/>
  <c r="E12" i="1"/>
  <c r="C12" i="1" s="1"/>
  <c r="E9" i="1" l="1"/>
  <c r="E10" i="1"/>
  <c r="C10" i="1" s="1"/>
  <c r="E14" i="1"/>
  <c r="C29" i="1"/>
  <c r="S31" i="1"/>
  <c r="R31" i="1"/>
  <c r="Q31" i="1"/>
  <c r="P31" i="1"/>
  <c r="O31" i="1" s="1"/>
  <c r="N31" i="1"/>
  <c r="M31" i="1"/>
  <c r="L31" i="1"/>
  <c r="K31" i="1"/>
  <c r="J31" i="1" s="1"/>
  <c r="H31" i="1"/>
  <c r="G31" i="1"/>
  <c r="F31" i="1"/>
  <c r="O30" i="1"/>
  <c r="J30" i="1"/>
  <c r="E30" i="1"/>
  <c r="C30" i="1" s="1"/>
  <c r="O29" i="1"/>
  <c r="J29" i="1"/>
  <c r="E29" i="1"/>
  <c r="D31" i="1"/>
  <c r="O28" i="1"/>
  <c r="J28" i="1"/>
  <c r="E28" i="1"/>
  <c r="O27" i="1"/>
  <c r="C27" i="1" s="1"/>
  <c r="J27" i="1"/>
  <c r="E27" i="1"/>
  <c r="O26" i="1"/>
  <c r="J26" i="1"/>
  <c r="E26" i="1"/>
  <c r="O25" i="1"/>
  <c r="J25" i="1"/>
  <c r="E25" i="1"/>
  <c r="O24" i="1"/>
  <c r="J24" i="1"/>
  <c r="C24" i="1" s="1"/>
  <c r="E24" i="1"/>
  <c r="O23" i="1"/>
  <c r="J23" i="1"/>
  <c r="C23" i="1" s="1"/>
  <c r="I31" i="1"/>
  <c r="E23" i="1"/>
  <c r="O22" i="1"/>
  <c r="C22" i="1" s="1"/>
  <c r="J22" i="1"/>
  <c r="E22" i="1"/>
  <c r="O21" i="1"/>
  <c r="J21" i="1"/>
  <c r="C21" i="1" s="1"/>
  <c r="E21" i="1"/>
  <c r="O20" i="1"/>
  <c r="J20" i="1"/>
  <c r="E20" i="1"/>
  <c r="O18" i="1"/>
  <c r="J18" i="1"/>
  <c r="E18" i="1"/>
  <c r="C18" i="1"/>
  <c r="O17" i="1"/>
  <c r="J17" i="1"/>
  <c r="E17" i="1"/>
  <c r="C17" i="1" s="1"/>
  <c r="O16" i="1"/>
  <c r="J16" i="1"/>
  <c r="E16" i="1"/>
  <c r="O15" i="1"/>
  <c r="J15" i="1"/>
  <c r="C15" i="1" s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C28" i="1"/>
  <c r="H19" i="1"/>
  <c r="L19" i="1"/>
  <c r="Q19" i="1"/>
  <c r="AA19" i="1"/>
  <c r="C26" i="1"/>
  <c r="I19" i="1"/>
  <c r="M19" i="1"/>
  <c r="W19" i="1"/>
  <c r="AB19" i="1"/>
  <c r="Y10" i="1"/>
  <c r="T14" i="1"/>
  <c r="Y14" i="1"/>
  <c r="C16" i="1"/>
  <c r="T8" i="1"/>
  <c r="Z19" i="1"/>
  <c r="Y8" i="1"/>
  <c r="Y9" i="1"/>
  <c r="R19" i="1"/>
  <c r="V19" i="1"/>
  <c r="P19" i="1"/>
  <c r="F19" i="1"/>
  <c r="N19" i="1"/>
  <c r="Y13" i="1"/>
  <c r="D19" i="1"/>
  <c r="C20" i="1"/>
  <c r="E31" i="1" l="1"/>
  <c r="C25" i="1"/>
  <c r="C31" i="1"/>
  <c r="T19" i="1"/>
  <c r="C9" i="1"/>
  <c r="C14" i="1"/>
  <c r="Y19" i="1"/>
  <c r="O19" i="1"/>
  <c r="J19" i="1"/>
  <c r="E19" i="1"/>
  <c r="C19" i="1" l="1"/>
</calcChain>
</file>

<file path=xl/sharedStrings.xml><?xml version="1.0" encoding="utf-8"?>
<sst xmlns="http://schemas.openxmlformats.org/spreadsheetml/2006/main" count="70" uniqueCount="31">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</sst>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166" fontId="1" fillId="0" borderId="9" xfId="1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0" sqref="A20:A31"/>
    </sheetView>
  </sheetViews>
  <sheetFormatPr defaultRowHeight="15" outlineLevelRow="1"/>
  <cols>
    <col min="2" max="2" width="103.140625" customWidth="1"/>
    <col min="3" max="3" width="13.42578125" customWidth="1"/>
    <col min="4" max="4" width="11.140625" customWidth="1"/>
    <col min="8" max="8" width="11.28515625" bestFit="1" customWidth="1"/>
  </cols>
  <sheetData>
    <row r="1" spans="1:29" ht="32.25" customHeight="1" thickBo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9">
      <c r="A2" s="75"/>
      <c r="B2" s="78" t="s">
        <v>0</v>
      </c>
      <c r="C2" s="72" t="s">
        <v>30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29" ht="27.75" customHeight="1">
      <c r="A3" s="76"/>
      <c r="B3" s="79"/>
      <c r="C3" s="86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"/>
      <c r="P3" s="1"/>
      <c r="Q3" s="1"/>
      <c r="R3" s="1"/>
      <c r="S3" s="1"/>
      <c r="T3" s="88" t="s">
        <v>2</v>
      </c>
      <c r="U3" s="89"/>
      <c r="V3" s="89"/>
      <c r="W3" s="89"/>
      <c r="X3" s="90"/>
      <c r="Y3" s="88" t="s">
        <v>2</v>
      </c>
      <c r="Z3" s="89"/>
      <c r="AA3" s="89"/>
      <c r="AB3" s="89"/>
      <c r="AC3" s="90"/>
    </row>
    <row r="4" spans="1:29" ht="15" customHeight="1">
      <c r="A4" s="76"/>
      <c r="B4" s="79"/>
      <c r="C4" s="83" t="s">
        <v>3</v>
      </c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76"/>
      <c r="B5" s="79"/>
      <c r="C5" s="84"/>
      <c r="D5" s="102" t="s">
        <v>5</v>
      </c>
      <c r="E5" s="104" t="s">
        <v>6</v>
      </c>
      <c r="F5" s="105"/>
      <c r="G5" s="105"/>
      <c r="H5" s="105"/>
      <c r="I5" s="106"/>
      <c r="J5" s="104" t="s">
        <v>7</v>
      </c>
      <c r="K5" s="105"/>
      <c r="L5" s="105"/>
      <c r="M5" s="105"/>
      <c r="N5" s="105"/>
      <c r="O5" s="79" t="s">
        <v>8</v>
      </c>
      <c r="P5" s="82"/>
      <c r="Q5" s="82"/>
      <c r="R5" s="82"/>
      <c r="S5" s="107"/>
      <c r="T5" s="88" t="s">
        <v>7</v>
      </c>
      <c r="U5" s="89"/>
      <c r="V5" s="89"/>
      <c r="W5" s="89"/>
      <c r="X5" s="90"/>
      <c r="Y5" s="91" t="s">
        <v>8</v>
      </c>
      <c r="Z5" s="89"/>
      <c r="AA5" s="89"/>
      <c r="AB5" s="89"/>
      <c r="AC5" s="90"/>
    </row>
    <row r="6" spans="1:29" ht="15" customHeight="1">
      <c r="A6" s="76"/>
      <c r="B6" s="79"/>
      <c r="C6" s="84"/>
      <c r="D6" s="102"/>
      <c r="E6" s="99" t="s">
        <v>9</v>
      </c>
      <c r="F6" s="99" t="s">
        <v>10</v>
      </c>
      <c r="G6" s="99"/>
      <c r="H6" s="99"/>
      <c r="I6" s="99"/>
      <c r="J6" s="99" t="s">
        <v>9</v>
      </c>
      <c r="K6" s="99" t="s">
        <v>10</v>
      </c>
      <c r="L6" s="99"/>
      <c r="M6" s="99"/>
      <c r="N6" s="100"/>
      <c r="O6" s="99" t="s">
        <v>9</v>
      </c>
      <c r="P6" s="99" t="s">
        <v>10</v>
      </c>
      <c r="Q6" s="99"/>
      <c r="R6" s="99"/>
      <c r="S6" s="100"/>
      <c r="T6" s="92" t="s">
        <v>9</v>
      </c>
      <c r="U6" s="92" t="s">
        <v>10</v>
      </c>
      <c r="V6" s="92"/>
      <c r="W6" s="92"/>
      <c r="X6" s="93"/>
      <c r="Y6" s="92" t="s">
        <v>9</v>
      </c>
      <c r="Z6" s="92" t="s">
        <v>10</v>
      </c>
      <c r="AA6" s="92"/>
      <c r="AB6" s="92"/>
      <c r="AC6" s="93"/>
    </row>
    <row r="7" spans="1:29" ht="15.75" thickBot="1">
      <c r="A7" s="77"/>
      <c r="B7" s="80"/>
      <c r="C7" s="85"/>
      <c r="D7" s="103"/>
      <c r="E7" s="101"/>
      <c r="F7" s="5" t="s">
        <v>11</v>
      </c>
      <c r="G7" s="5" t="s">
        <v>12</v>
      </c>
      <c r="H7" s="5" t="s">
        <v>13</v>
      </c>
      <c r="I7" s="5" t="s">
        <v>14</v>
      </c>
      <c r="J7" s="101"/>
      <c r="K7" s="5" t="s">
        <v>11</v>
      </c>
      <c r="L7" s="5" t="s">
        <v>12</v>
      </c>
      <c r="M7" s="5" t="s">
        <v>13</v>
      </c>
      <c r="N7" s="6" t="s">
        <v>14</v>
      </c>
      <c r="O7" s="101"/>
      <c r="P7" s="5" t="s">
        <v>11</v>
      </c>
      <c r="Q7" s="5" t="s">
        <v>12</v>
      </c>
      <c r="R7" s="5" t="s">
        <v>13</v>
      </c>
      <c r="S7" s="6" t="s">
        <v>14</v>
      </c>
      <c r="T7" s="94"/>
      <c r="U7" s="7" t="s">
        <v>11</v>
      </c>
      <c r="V7" s="7" t="s">
        <v>12</v>
      </c>
      <c r="W7" s="7" t="s">
        <v>13</v>
      </c>
      <c r="X7" s="8" t="s">
        <v>14</v>
      </c>
      <c r="Y7" s="94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95" t="s">
        <v>15</v>
      </c>
      <c r="B8" s="9" t="s">
        <v>16</v>
      </c>
      <c r="C8" s="10">
        <f>E8</f>
        <v>1909.3879999999999</v>
      </c>
      <c r="D8" s="11"/>
      <c r="E8" s="71">
        <f>F8+G8+H8+I8+K8+L8+M8+N8+P8+Q8+R8+S8</f>
        <v>1909.3879999999999</v>
      </c>
      <c r="F8" s="13">
        <v>0</v>
      </c>
      <c r="G8" s="13">
        <v>0</v>
      </c>
      <c r="H8" s="13">
        <v>791.55399999999997</v>
      </c>
      <c r="I8" s="13">
        <v>71.408000000000001</v>
      </c>
      <c r="J8" s="13">
        <v>0</v>
      </c>
      <c r="K8" s="13">
        <v>240</v>
      </c>
      <c r="L8" s="13">
        <v>25.875</v>
      </c>
      <c r="M8" s="13">
        <v>270.45400000000001</v>
      </c>
      <c r="N8" s="13">
        <v>0</v>
      </c>
      <c r="O8" s="13">
        <v>0</v>
      </c>
      <c r="P8" s="13">
        <v>287.57600000000002</v>
      </c>
      <c r="Q8" s="13">
        <v>34.103999999999999</v>
      </c>
      <c r="R8" s="13">
        <v>188.417</v>
      </c>
      <c r="S8" s="13">
        <v>0</v>
      </c>
      <c r="T8" s="12">
        <f t="shared" ref="T8:T14" si="0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1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96"/>
      <c r="B9" s="16" t="s">
        <v>17</v>
      </c>
      <c r="C9" s="17">
        <f t="shared" ref="C9:C14" si="2">E9+J9+D9+O9</f>
        <v>0</v>
      </c>
      <c r="D9" s="18"/>
      <c r="E9" s="18">
        <f t="shared" ref="E9:E18" si="3">F9+G9+H9+I9</f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20">
        <f t="shared" si="0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1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96"/>
      <c r="B10" s="16" t="s">
        <v>18</v>
      </c>
      <c r="C10" s="17">
        <f t="shared" si="2"/>
        <v>0</v>
      </c>
      <c r="D10" s="18"/>
      <c r="E10" s="18">
        <f t="shared" si="3"/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20">
        <f t="shared" si="0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1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96"/>
      <c r="B11" s="16" t="s">
        <v>19</v>
      </c>
      <c r="C11" s="17">
        <f>E11</f>
        <v>10975.945</v>
      </c>
      <c r="D11" s="18"/>
      <c r="E11" s="18">
        <f>F11+G11+H11+I11+K11+L11+M11+N11+P11+Q11+R11+S11</f>
        <v>10975.945</v>
      </c>
      <c r="F11" s="13">
        <v>92.650999999999996</v>
      </c>
      <c r="G11" s="13">
        <v>28.196000000000002</v>
      </c>
      <c r="H11" s="13">
        <v>4302.7650000000003</v>
      </c>
      <c r="I11" s="13">
        <v>1380.1980000000001</v>
      </c>
      <c r="J11" s="13">
        <v>0</v>
      </c>
      <c r="K11" s="13">
        <v>0</v>
      </c>
      <c r="L11" s="13">
        <v>1732.69</v>
      </c>
      <c r="M11" s="13">
        <v>2799.616</v>
      </c>
      <c r="N11" s="13">
        <v>2.0209999999999999</v>
      </c>
      <c r="O11" s="13">
        <v>0</v>
      </c>
      <c r="P11" s="13">
        <v>500.8</v>
      </c>
      <c r="Q11" s="13">
        <v>26.1</v>
      </c>
      <c r="R11" s="13">
        <v>3.1070000000000002</v>
      </c>
      <c r="S11" s="13">
        <v>107.801</v>
      </c>
      <c r="T11" s="20">
        <f t="shared" si="0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1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96"/>
      <c r="B12" s="16" t="s">
        <v>20</v>
      </c>
      <c r="C12" s="17">
        <f>E12</f>
        <v>1363.9230000000002</v>
      </c>
      <c r="D12" s="18"/>
      <c r="E12" s="18">
        <f>F12+G12+H12+I12+K12+L12+M12+N12+P12+Q12+R12+S12</f>
        <v>1363.9230000000002</v>
      </c>
      <c r="F12" s="13">
        <v>0</v>
      </c>
      <c r="G12" s="13">
        <v>0</v>
      </c>
      <c r="H12" s="13">
        <v>67.331999999999994</v>
      </c>
      <c r="I12" s="13">
        <v>23.765999999999998</v>
      </c>
      <c r="J12" s="13">
        <v>0</v>
      </c>
      <c r="K12" s="13">
        <v>427.32</v>
      </c>
      <c r="L12" s="13">
        <v>0</v>
      </c>
      <c r="M12" s="13">
        <v>0</v>
      </c>
      <c r="N12" s="13">
        <v>0</v>
      </c>
      <c r="O12" s="13">
        <v>0</v>
      </c>
      <c r="P12" s="13">
        <v>845.48</v>
      </c>
      <c r="Q12" s="13">
        <v>2.5000000000000001E-2</v>
      </c>
      <c r="R12" s="13">
        <v>0</v>
      </c>
      <c r="S12" s="13">
        <v>0</v>
      </c>
      <c r="T12" s="20">
        <f t="shared" si="0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1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96"/>
      <c r="B13" s="16" t="s">
        <v>21</v>
      </c>
      <c r="C13" s="17">
        <f>E13</f>
        <v>7572.0480000000007</v>
      </c>
      <c r="D13" s="18"/>
      <c r="E13" s="18">
        <f>F13+G13+H13+I13+K13+L13+M13+N13+P13+Q13+R13+S13</f>
        <v>7572.0480000000007</v>
      </c>
      <c r="F13" s="13">
        <v>60.759</v>
      </c>
      <c r="G13" s="13">
        <v>66</v>
      </c>
      <c r="H13" s="13">
        <v>4706.6530000000002</v>
      </c>
      <c r="I13" s="13">
        <v>1819.9380000000001</v>
      </c>
      <c r="J13" s="13">
        <v>0</v>
      </c>
      <c r="K13" s="13">
        <v>0</v>
      </c>
      <c r="L13" s="13">
        <v>145.857</v>
      </c>
      <c r="M13" s="13">
        <v>772.84100000000001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20">
        <f t="shared" si="0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1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96"/>
      <c r="B14" s="16" t="s">
        <v>22</v>
      </c>
      <c r="C14" s="17">
        <f t="shared" si="2"/>
        <v>0</v>
      </c>
      <c r="D14" s="18"/>
      <c r="E14" s="18">
        <f t="shared" si="3"/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0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1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96"/>
      <c r="B15" s="21" t="s">
        <v>23</v>
      </c>
      <c r="C15" s="22">
        <f>E15+J15+D15+O15</f>
        <v>5473.0950000000003</v>
      </c>
      <c r="D15" s="23">
        <v>5473.0950000000003</v>
      </c>
      <c r="E15" s="23">
        <f t="shared" si="3"/>
        <v>0</v>
      </c>
      <c r="F15" s="26"/>
      <c r="G15" s="26"/>
      <c r="H15" s="26"/>
      <c r="I15" s="26"/>
      <c r="J15" s="23">
        <f t="shared" ref="J15:J18" si="4">K15+L15+M15+N15</f>
        <v>0</v>
      </c>
      <c r="K15" s="26"/>
      <c r="L15" s="26"/>
      <c r="M15" s="26"/>
      <c r="N15" s="26"/>
      <c r="O15" s="23">
        <f t="shared" ref="O15:O18" si="5">P15+Q15+R15+S15</f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96"/>
      <c r="B16" s="21" t="s">
        <v>24</v>
      </c>
      <c r="C16" s="22">
        <f>E16+J16+D16+O16</f>
        <v>9146.5059999999994</v>
      </c>
      <c r="D16" s="23">
        <v>9146.5059999999994</v>
      </c>
      <c r="E16" s="23">
        <f t="shared" si="3"/>
        <v>0</v>
      </c>
      <c r="F16" s="26"/>
      <c r="G16" s="26"/>
      <c r="H16" s="26"/>
      <c r="I16" s="26"/>
      <c r="J16" s="23">
        <f t="shared" si="4"/>
        <v>0</v>
      </c>
      <c r="K16" s="26"/>
      <c r="L16" s="26"/>
      <c r="M16" s="26"/>
      <c r="N16" s="26"/>
      <c r="O16" s="23">
        <f t="shared" si="5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>
      <c r="A17" s="96"/>
      <c r="B17" s="16" t="s">
        <v>25</v>
      </c>
      <c r="C17" s="22">
        <f>E17+J17+D17+O17</f>
        <v>408.27300000000002</v>
      </c>
      <c r="D17" s="68">
        <v>408.27300000000002</v>
      </c>
      <c r="E17" s="23">
        <f t="shared" si="3"/>
        <v>0</v>
      </c>
      <c r="F17" s="32"/>
      <c r="G17" s="32"/>
      <c r="H17" s="32"/>
      <c r="I17" s="32"/>
      <c r="J17" s="18">
        <f t="shared" si="4"/>
        <v>0</v>
      </c>
      <c r="K17" s="32"/>
      <c r="L17" s="32"/>
      <c r="M17" s="32"/>
      <c r="N17" s="32"/>
      <c r="O17" s="18">
        <f t="shared" si="5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>
      <c r="A18" s="96"/>
      <c r="B18" s="16" t="s">
        <v>26</v>
      </c>
      <c r="C18" s="17">
        <f>E18+J18+D18+O18</f>
        <v>146.15799999999999</v>
      </c>
      <c r="D18" s="18">
        <v>146.15799999999999</v>
      </c>
      <c r="E18" s="18">
        <f t="shared" si="3"/>
        <v>0</v>
      </c>
      <c r="F18" s="32"/>
      <c r="G18" s="32"/>
      <c r="H18" s="32"/>
      <c r="I18" s="32"/>
      <c r="J18" s="18">
        <f t="shared" si="4"/>
        <v>0</v>
      </c>
      <c r="K18" s="32"/>
      <c r="L18" s="32"/>
      <c r="M18" s="32"/>
      <c r="N18" s="32"/>
      <c r="O18" s="18">
        <f t="shared" si="5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>
      <c r="A19" s="97"/>
      <c r="B19" s="37" t="s">
        <v>27</v>
      </c>
      <c r="C19" s="69">
        <f>SUM(C8:C18)</f>
        <v>36995.336000000003</v>
      </c>
      <c r="D19" s="38">
        <f>SUM(D8:D18)</f>
        <v>15174.031999999997</v>
      </c>
      <c r="E19" s="39">
        <f>F19+G19+H19+I19</f>
        <v>13411.220000000001</v>
      </c>
      <c r="F19" s="38">
        <f>SUM(F8:F18)</f>
        <v>153.41</v>
      </c>
      <c r="G19" s="38">
        <f>SUM(G8:G18)</f>
        <v>94.195999999999998</v>
      </c>
      <c r="H19" s="38">
        <f>SUM(H8:H18)</f>
        <v>9868.3040000000001</v>
      </c>
      <c r="I19" s="38">
        <f>SUM(I8:I18)</f>
        <v>3295.3100000000004</v>
      </c>
      <c r="J19" s="39">
        <f t="shared" ref="J19:AC19" si="6">SUM(J8:J18)</f>
        <v>0</v>
      </c>
      <c r="K19" s="38">
        <f t="shared" si="6"/>
        <v>667.31999999999994</v>
      </c>
      <c r="L19" s="38">
        <f t="shared" si="6"/>
        <v>1904.422</v>
      </c>
      <c r="M19" s="38">
        <f t="shared" si="6"/>
        <v>3842.9110000000001</v>
      </c>
      <c r="N19" s="38">
        <f t="shared" si="6"/>
        <v>2.0209999999999999</v>
      </c>
      <c r="O19" s="39">
        <f t="shared" si="6"/>
        <v>0</v>
      </c>
      <c r="P19" s="38">
        <f t="shared" si="6"/>
        <v>1633.856</v>
      </c>
      <c r="Q19" s="38">
        <f t="shared" si="6"/>
        <v>60.228999999999999</v>
      </c>
      <c r="R19" s="38">
        <f t="shared" si="6"/>
        <v>191.524</v>
      </c>
      <c r="S19" s="38">
        <f t="shared" si="6"/>
        <v>107.801</v>
      </c>
      <c r="T19" s="40">
        <f t="shared" si="6"/>
        <v>9.4819999999999993</v>
      </c>
      <c r="U19" s="41">
        <f t="shared" si="6"/>
        <v>1.736</v>
      </c>
      <c r="V19" s="41">
        <f t="shared" si="6"/>
        <v>2.4500000000000002</v>
      </c>
      <c r="W19" s="41">
        <f t="shared" si="6"/>
        <v>5.2929999999999993</v>
      </c>
      <c r="X19" s="42">
        <f t="shared" si="6"/>
        <v>3.0000000000000001E-3</v>
      </c>
      <c r="Y19" s="40">
        <f t="shared" si="6"/>
        <v>2.9749999999999996</v>
      </c>
      <c r="Z19" s="41">
        <f t="shared" si="6"/>
        <v>0.89200000000000002</v>
      </c>
      <c r="AA19" s="41">
        <f t="shared" si="6"/>
        <v>1.679</v>
      </c>
      <c r="AB19" s="41">
        <f t="shared" si="6"/>
        <v>0.28799999999999998</v>
      </c>
      <c r="AC19" s="42">
        <f t="shared" si="6"/>
        <v>0.11600000000000001</v>
      </c>
    </row>
    <row r="20" spans="1:29">
      <c r="A20" s="98" t="s">
        <v>28</v>
      </c>
      <c r="B20" s="43" t="s">
        <v>16</v>
      </c>
      <c r="C20" s="44">
        <f t="shared" ref="C20:C30" si="7">E20+J20+D20+O20</f>
        <v>0</v>
      </c>
      <c r="D20" s="45"/>
      <c r="E20" s="45">
        <f t="shared" ref="E20:E31" si="8">F20+G20+H20+I20</f>
        <v>0</v>
      </c>
      <c r="F20" s="47"/>
      <c r="G20" s="47"/>
      <c r="H20" s="47"/>
      <c r="I20" s="47"/>
      <c r="J20" s="45">
        <f t="shared" ref="J20:J31" si="9">K20+L20+M20+N20</f>
        <v>0</v>
      </c>
      <c r="K20" s="47"/>
      <c r="L20" s="47"/>
      <c r="M20" s="47"/>
      <c r="N20" s="47"/>
      <c r="O20" s="45">
        <f t="shared" ref="O20:O31" si="10">P20+Q20+R20+S20</f>
        <v>0</v>
      </c>
      <c r="P20" s="47"/>
      <c r="Q20" s="47"/>
      <c r="R20" s="47"/>
      <c r="S20" s="47"/>
      <c r="T20" s="46"/>
      <c r="U20" s="48"/>
      <c r="V20" s="48"/>
      <c r="W20" s="48"/>
      <c r="X20" s="49"/>
      <c r="Y20" s="46"/>
      <c r="Z20" s="48"/>
      <c r="AA20" s="48"/>
      <c r="AB20" s="48"/>
      <c r="AC20" s="49"/>
    </row>
    <row r="21" spans="1:29" outlineLevel="1">
      <c r="A21" s="96"/>
      <c r="B21" s="16" t="s">
        <v>17</v>
      </c>
      <c r="C21" s="17">
        <f t="shared" si="7"/>
        <v>0</v>
      </c>
      <c r="D21" s="50"/>
      <c r="E21" s="50">
        <f t="shared" si="8"/>
        <v>0</v>
      </c>
      <c r="F21" s="51"/>
      <c r="G21" s="51"/>
      <c r="H21" s="51"/>
      <c r="I21" s="51"/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>
      <c r="A22" s="96"/>
      <c r="B22" s="16" t="s">
        <v>18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5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96"/>
      <c r="B23" s="16" t="s">
        <v>19</v>
      </c>
      <c r="C23" s="17">
        <f t="shared" si="7"/>
        <v>2.1230000000000002</v>
      </c>
      <c r="D23" s="50"/>
      <c r="E23" s="50">
        <f t="shared" si="8"/>
        <v>2.1230000000000002</v>
      </c>
      <c r="F23" s="51"/>
      <c r="G23" s="51"/>
      <c r="H23" s="51"/>
      <c r="I23" s="65">
        <v>2.1230000000000002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96"/>
      <c r="B24" s="16" t="s">
        <v>20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5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96"/>
      <c r="B25" s="16" t="s">
        <v>21</v>
      </c>
      <c r="C25" s="17">
        <f t="shared" si="7"/>
        <v>133.71199999999999</v>
      </c>
      <c r="D25" s="50"/>
      <c r="E25" s="50">
        <f t="shared" si="8"/>
        <v>133.71199999999999</v>
      </c>
      <c r="F25" s="51"/>
      <c r="G25" s="51"/>
      <c r="H25" s="51"/>
      <c r="I25" s="65">
        <v>133.71199999999999</v>
      </c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96"/>
      <c r="B26" s="16" t="s">
        <v>22</v>
      </c>
      <c r="C26" s="17">
        <f t="shared" si="7"/>
        <v>0</v>
      </c>
      <c r="D26" s="50"/>
      <c r="E26" s="50">
        <f t="shared" si="8"/>
        <v>0</v>
      </c>
      <c r="F26" s="51"/>
      <c r="G26" s="51"/>
      <c r="H26" s="51"/>
      <c r="I26" s="65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96"/>
      <c r="B27" s="21" t="s">
        <v>23</v>
      </c>
      <c r="C27" s="22">
        <f t="shared" si="7"/>
        <v>0</v>
      </c>
      <c r="D27" s="53"/>
      <c r="E27" s="52">
        <f t="shared" si="8"/>
        <v>0</v>
      </c>
      <c r="F27" s="53"/>
      <c r="G27" s="51"/>
      <c r="H27" s="53"/>
      <c r="I27" s="65"/>
      <c r="J27" s="52">
        <f t="shared" si="9"/>
        <v>0</v>
      </c>
      <c r="K27" s="53"/>
      <c r="L27" s="53"/>
      <c r="M27" s="53"/>
      <c r="N27" s="53"/>
      <c r="O27" s="52">
        <f t="shared" si="10"/>
        <v>0</v>
      </c>
      <c r="P27" s="53"/>
      <c r="Q27" s="53"/>
      <c r="R27" s="53"/>
      <c r="S27" s="53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96"/>
      <c r="B28" s="21" t="s">
        <v>24</v>
      </c>
      <c r="C28" s="22">
        <f t="shared" si="7"/>
        <v>0</v>
      </c>
      <c r="D28" s="53"/>
      <c r="E28" s="52">
        <f t="shared" si="8"/>
        <v>0</v>
      </c>
      <c r="F28" s="53"/>
      <c r="G28" s="51"/>
      <c r="H28" s="53"/>
      <c r="I28" s="51"/>
      <c r="J28" s="52">
        <f t="shared" si="9"/>
        <v>0</v>
      </c>
      <c r="K28" s="53"/>
      <c r="L28" s="53"/>
      <c r="M28" s="53"/>
      <c r="N28" s="53"/>
      <c r="O28" s="52">
        <f t="shared" si="10"/>
        <v>0</v>
      </c>
      <c r="P28" s="53"/>
      <c r="Q28" s="53"/>
      <c r="R28" s="53"/>
      <c r="S28" s="53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96"/>
      <c r="B29" s="16" t="s">
        <v>25</v>
      </c>
      <c r="C29" s="22">
        <f t="shared" si="7"/>
        <v>47.164000000000001</v>
      </c>
      <c r="D29" s="66">
        <f>(46126+1038)/1000</f>
        <v>47.164000000000001</v>
      </c>
      <c r="E29" s="50">
        <f t="shared" si="8"/>
        <v>0</v>
      </c>
      <c r="F29" s="51"/>
      <c r="G29" s="51"/>
      <c r="H29" s="51"/>
      <c r="I29" s="51"/>
      <c r="J29" s="50">
        <f t="shared" si="9"/>
        <v>0</v>
      </c>
      <c r="K29" s="51"/>
      <c r="L29" s="51"/>
      <c r="M29" s="51"/>
      <c r="N29" s="51"/>
      <c r="O29" s="50">
        <f t="shared" si="10"/>
        <v>0</v>
      </c>
      <c r="P29" s="51"/>
      <c r="Q29" s="51"/>
      <c r="R29" s="51"/>
      <c r="S29" s="51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>
      <c r="A30" s="96"/>
      <c r="B30" s="16" t="s">
        <v>26</v>
      </c>
      <c r="C30" s="17">
        <f t="shared" si="7"/>
        <v>0</v>
      </c>
      <c r="D30" s="50"/>
      <c r="E30" s="50">
        <f t="shared" si="8"/>
        <v>0</v>
      </c>
      <c r="F30" s="51"/>
      <c r="G30" s="51"/>
      <c r="H30" s="51"/>
      <c r="I30" s="51"/>
      <c r="J30" s="50">
        <f t="shared" si="9"/>
        <v>0</v>
      </c>
      <c r="K30" s="51"/>
      <c r="L30" s="51"/>
      <c r="M30" s="51"/>
      <c r="N30" s="51"/>
      <c r="O30" s="50">
        <f t="shared" si="10"/>
        <v>0</v>
      </c>
      <c r="P30" s="51"/>
      <c r="Q30" s="51"/>
      <c r="R30" s="51"/>
      <c r="S30" s="51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>
      <c r="A31" s="97"/>
      <c r="B31" s="54" t="s">
        <v>27</v>
      </c>
      <c r="C31" s="61">
        <f>E31+J31+D31</f>
        <v>182.99899999999997</v>
      </c>
      <c r="D31" s="55">
        <f>SUM(D20:D30)</f>
        <v>47.164000000000001</v>
      </c>
      <c r="E31" s="60">
        <f t="shared" si="8"/>
        <v>135.83499999999998</v>
      </c>
      <c r="F31" s="55">
        <f>SUM(F20:F30)</f>
        <v>0</v>
      </c>
      <c r="G31" s="55">
        <f>SUM(G20:G30)</f>
        <v>0</v>
      </c>
      <c r="H31" s="55">
        <f>SUM(H20:H30)</f>
        <v>0</v>
      </c>
      <c r="I31" s="62">
        <f>SUM(I20:I30)</f>
        <v>135.83499999999998</v>
      </c>
      <c r="J31" s="56">
        <f t="shared" si="9"/>
        <v>0</v>
      </c>
      <c r="K31" s="55">
        <f>SUM(K20:K30)</f>
        <v>0</v>
      </c>
      <c r="L31" s="55">
        <f>SUM(L20:L30)</f>
        <v>0</v>
      </c>
      <c r="M31" s="55">
        <f>SUM(M20:M30)</f>
        <v>0</v>
      </c>
      <c r="N31" s="55">
        <f>SUM(N20:N30)</f>
        <v>0</v>
      </c>
      <c r="O31" s="56">
        <f t="shared" si="10"/>
        <v>0</v>
      </c>
      <c r="P31" s="55">
        <f>SUM(P20:P30)</f>
        <v>0</v>
      </c>
      <c r="Q31" s="55">
        <f>SUM(Q20:Q30)</f>
        <v>0</v>
      </c>
      <c r="R31" s="55">
        <f>SUM(R20:R30)</f>
        <v>0</v>
      </c>
      <c r="S31" s="55">
        <f>SUM(S20:S30)</f>
        <v>0</v>
      </c>
      <c r="T31" s="57"/>
      <c r="U31" s="58"/>
      <c r="V31" s="58"/>
      <c r="W31" s="58"/>
      <c r="X31" s="59"/>
      <c r="Y31" s="57"/>
      <c r="Z31" s="58"/>
      <c r="AA31" s="58"/>
      <c r="AB31" s="58"/>
      <c r="AC31" s="59"/>
    </row>
    <row r="33" spans="3:16">
      <c r="C33" s="64"/>
    </row>
    <row r="34" spans="3:16">
      <c r="I34" s="63"/>
    </row>
    <row r="36" spans="3:16">
      <c r="C36" s="70"/>
      <c r="D36" s="67"/>
      <c r="I36" s="63"/>
      <c r="O36" s="67"/>
      <c r="P36" s="67"/>
    </row>
    <row r="37" spans="3:16">
      <c r="D37" s="67"/>
      <c r="H37" s="70"/>
      <c r="O37">
        <v>10975.945</v>
      </c>
    </row>
    <row r="38" spans="3:16">
      <c r="E38" s="67"/>
    </row>
    <row r="40" spans="3:16">
      <c r="L40">
        <v>146.15799999999999</v>
      </c>
    </row>
  </sheetData>
  <mergeCells count="27">
    <mergeCell ref="A8:A19"/>
    <mergeCell ref="A20:A31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2023-01-25T08:44:32Z</dcterms:modified>
</cp:coreProperties>
</file>