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4"/>
  <workbookPr defaultThemeVersion="124226"/>
  <mc:AlternateContent xmlns:mc="http://schemas.openxmlformats.org/markup-compatibility/2006">
    <mc:Choice Requires="x15">
      <x15ac:absPath xmlns:x15ac="http://schemas.microsoft.com/office/spreadsheetml/2010/11/ac" url="O:\01.Управление\Отдел оптового и розничного рынков\Марьяна\ПУБЛИКАЦИИ НА САЙТЕ\"/>
    </mc:Choice>
  </mc:AlternateContent>
  <xr:revisionPtr revIDLastSave="0" documentId="8_{4F4440F8-9B1D-40E5-AFEE-3FCF599ECFB1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Лист1" sheetId="2" r:id="rId1"/>
  </sheets>
  <externalReferences>
    <externalReference r:id="rId2"/>
  </externalReferences>
  <definedNames>
    <definedName name="_xlnm.Print_Area" localSheetId="0">Лист1!$B$1:$C$30</definedName>
  </definedNames>
  <calcPr calcId="191029"/>
</workbook>
</file>

<file path=xl/calcChain.xml><?xml version="1.0" encoding="utf-8"?>
<calcChain xmlns="http://schemas.openxmlformats.org/spreadsheetml/2006/main">
  <c r="C29" i="2" l="1"/>
  <c r="C28" i="2"/>
  <c r="C27" i="2"/>
  <c r="C26" i="2"/>
  <c r="C25" i="2"/>
  <c r="C24" i="2"/>
  <c r="C23" i="2"/>
  <c r="C22" i="2"/>
  <c r="C19" i="2"/>
  <c r="C18" i="2"/>
  <c r="C17" i="2"/>
  <c r="C16" i="2"/>
  <c r="C15" i="2"/>
  <c r="C14" i="2"/>
  <c r="C12" i="2"/>
  <c r="C6" i="2"/>
  <c r="C21" i="2" l="1"/>
  <c r="C13" i="2"/>
  <c r="C5" i="2"/>
  <c r="C30" i="2" l="1"/>
</calcChain>
</file>

<file path=xl/sharedStrings.xml><?xml version="1.0" encoding="utf-8"?>
<sst xmlns="http://schemas.openxmlformats.org/spreadsheetml/2006/main" count="31" uniqueCount="17">
  <si>
    <t>Потребители с максимальной мощностью принадлежащих им энергопринимающих устройств от 10 МВт</t>
  </si>
  <si>
    <t>Промышленные и приравненные к ним потребители</t>
  </si>
  <si>
    <t>Электрифицированный железнодорожный транспорт</t>
  </si>
  <si>
    <t>Электрифицированный городской транспорт</t>
  </si>
  <si>
    <t>Непромышленные потребители</t>
  </si>
  <si>
    <t>Сельскохозяйственные товаропроизводители</t>
  </si>
  <si>
    <t>Бюджетные потребители</t>
  </si>
  <si>
    <t>Другие энергоснабжающие организации</t>
  </si>
  <si>
    <t>Потребители с максимальной мощностью принадлежащих им энергопринимающих устройств от 670 кВт до 10 МВт</t>
  </si>
  <si>
    <t>Население и приравненные к нему категории</t>
  </si>
  <si>
    <t xml:space="preserve">Полезный отпуск - всего </t>
  </si>
  <si>
    <t>Полезный отпуск за отчетный месяц, тыс кВт ч</t>
  </si>
  <si>
    <t>Информация о ежемесячных фактических объемах потребления электрической энергии по группам потребителей (с выделением поставки населению), по тарифным группам, по уровням напряжения раскрываемая в соответствии с п.45д и п.52б Постановления Правительства РФ от 21 января 2004 г. N24 "Об утверждении стандартов раскрытия информации субъектами оптового и розничных рынков электрической энергии" (в редакции Постановления Правительства РФ от 09.08.2010г. № 609)</t>
  </si>
  <si>
    <t>Группы потребителей / Тарифные группы / Уровни напряжения</t>
  </si>
  <si>
    <t>Потребители с максимальной мощностью принадлежащих им энергопринимающих устройств до 670 кВт</t>
  </si>
  <si>
    <t>филиал ПАО "Россети Северный Кавказ" - "Каббалкэнерго"</t>
  </si>
  <si>
    <t>Отчетный период февраль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</si>
</sst>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#,##0.000_ ;\-#,##0.000\ "/>
  </numFmts>
  <fonts count="8" x14ac:knownFonts="1">
    <font>
      <sz val="10"/>
      <name val="Arial Cyr"/>
      <charset val="204"/>
    </font>
    <font>
      <sz val="9"/>
      <name val="Tahoma"/>
      <family val="2"/>
      <charset val="204"/>
    </font>
    <font>
      <sz val="10"/>
      <name val="Arial Cyr"/>
      <charset val="204"/>
    </font>
    <font>
      <b/>
      <sz val="11"/>
      <name val="Arial Narrow"/>
      <family val="2"/>
      <charset val="204"/>
    </font>
    <font>
      <i/>
      <sz val="10"/>
      <name val="Arial Narrow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9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49" fontId="1" fillId="0" borderId="0" applyBorder="0">
      <alignment vertical="top"/>
    </xf>
  </cellStyleXfs>
  <cellXfs count="22">
    <xf numFmtId="0" fontId="0" fillId="0" borderId="0" xfId="0"/>
    <xf numFmtId="164" fontId="0" fillId="0" borderId="0" xfId="0" applyNumberFormat="1"/>
    <xf numFmtId="164" fontId="0" fillId="0" borderId="0" xfId="1" applyFont="1"/>
    <xf numFmtId="0" fontId="4" fillId="0" borderId="0" xfId="0" applyFont="1"/>
    <xf numFmtId="0" fontId="5" fillId="0" borderId="0" xfId="0" applyFont="1"/>
    <xf numFmtId="49" fontId="5" fillId="0" borderId="3" xfId="2" applyFont="1" applyBorder="1" applyAlignment="1">
      <alignment vertical="center" wrapText="1"/>
    </xf>
    <xf numFmtId="49" fontId="5" fillId="0" borderId="5" xfId="2" applyFont="1" applyBorder="1" applyAlignment="1">
      <alignment vertical="center" wrapText="1"/>
    </xf>
    <xf numFmtId="49" fontId="5" fillId="0" borderId="9" xfId="2" applyFont="1" applyBorder="1" applyAlignment="1">
      <alignment vertical="center" wrapText="1"/>
    </xf>
    <xf numFmtId="49" fontId="3" fillId="0" borderId="0" xfId="2" applyFont="1" applyBorder="1" applyAlignment="1">
      <alignment vertical="center" wrapText="1"/>
    </xf>
    <xf numFmtId="49" fontId="5" fillId="0" borderId="7" xfId="2" applyFont="1" applyBorder="1" applyAlignment="1">
      <alignment vertical="center" wrapText="1"/>
    </xf>
    <xf numFmtId="49" fontId="6" fillId="2" borderId="1" xfId="2" applyFont="1" applyFill="1" applyBorder="1" applyAlignment="1">
      <alignment horizontal="center" vertical="center" wrapText="1"/>
    </xf>
    <xf numFmtId="164" fontId="6" fillId="2" borderId="2" xfId="1" applyFont="1" applyFill="1" applyBorder="1" applyAlignment="1">
      <alignment horizontal="center" vertical="center" wrapText="1"/>
    </xf>
    <xf numFmtId="49" fontId="6" fillId="2" borderId="12" xfId="2" applyFont="1" applyFill="1" applyBorder="1" applyAlignment="1">
      <alignment vertical="center" wrapText="1"/>
    </xf>
    <xf numFmtId="0" fontId="7" fillId="2" borderId="11" xfId="2" applyNumberFormat="1" applyFont="1" applyFill="1" applyBorder="1" applyAlignment="1">
      <alignment vertical="center" wrapText="1"/>
    </xf>
    <xf numFmtId="49" fontId="6" fillId="2" borderId="11" xfId="2" applyFont="1" applyFill="1" applyBorder="1" applyAlignment="1">
      <alignment vertical="center" wrapText="1"/>
    </xf>
    <xf numFmtId="165" fontId="6" fillId="2" borderId="12" xfId="1" applyNumberFormat="1" applyFont="1" applyFill="1" applyBorder="1" applyAlignment="1">
      <alignment horizontal="center" vertical="center" wrapText="1"/>
    </xf>
    <xf numFmtId="165" fontId="5" fillId="0" borderId="8" xfId="1" applyNumberFormat="1" applyFont="1" applyBorder="1" applyAlignment="1">
      <alignment horizontal="center" vertical="center" wrapText="1"/>
    </xf>
    <xf numFmtId="165" fontId="5" fillId="0" borderId="4" xfId="1" applyNumberFormat="1" applyFont="1" applyBorder="1" applyAlignment="1">
      <alignment horizontal="center" vertical="center" wrapText="1"/>
    </xf>
    <xf numFmtId="165" fontId="5" fillId="0" borderId="6" xfId="1" applyNumberFormat="1" applyFont="1" applyBorder="1" applyAlignment="1">
      <alignment horizontal="center" vertical="center" wrapText="1"/>
    </xf>
    <xf numFmtId="165" fontId="5" fillId="0" borderId="10" xfId="1" applyNumberFormat="1" applyFont="1" applyBorder="1" applyAlignment="1">
      <alignment horizontal="center" vertical="center" wrapText="1"/>
    </xf>
    <xf numFmtId="0" fontId="0" fillId="0" borderId="0" xfId="0" applyNumberFormat="1"/>
    <xf numFmtId="49" fontId="5" fillId="0" borderId="0" xfId="2" applyFont="1" applyBorder="1" applyAlignment="1">
      <alignment horizontal="justify" vertical="center" wrapText="1"/>
    </xf>
  </cellXfs>
  <cellStyles count="3">
    <cellStyle name="Обычный" xfId="0" builtinId="0"/>
    <cellStyle name="Обычный 10" xfId="2" xr:uid="{00000000-0005-0000-0000-000001000000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.&#1059;&#1087;&#1088;&#1072;&#1074;&#1083;&#1077;&#1085;&#1080;&#1077;/&#1054;&#1090;&#1076;&#1077;&#1083;%20&#1086;&#1087;&#1090;&#1086;&#1074;&#1086;&#1075;&#1086;%20&#1080;%20&#1088;&#1086;&#1079;&#1085;&#1080;&#1095;&#1085;&#1086;&#1075;&#1086;%20&#1088;&#1099;&#1085;&#1082;&#1086;&#1074;/&#1047;&#1072;&#1083;&#1080;&#1084;/46&#1069;&#1069;/2022/&#1060;&#1077;&#1074;&#1088;&#1072;&#1083;&#1100;%202022%2046EE.STX(v1.2.1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frmReestr"/>
      <sheetName val="Инструкция"/>
      <sheetName val="Лог обновления"/>
      <sheetName val="Титульный"/>
      <sheetName val="Раздел I. А"/>
      <sheetName val="Раздел I. Б"/>
      <sheetName val="Раздел I. В"/>
      <sheetName val="Раздел II. А (ТИС)"/>
      <sheetName val="Раздел II. Б (ТИС)"/>
      <sheetName val="Раздел III"/>
      <sheetName val="Раздел IV"/>
      <sheetName val="Комментарии"/>
      <sheetName val="Проверка"/>
      <sheetName val="Statistic"/>
      <sheetName val="TEHSHEET"/>
      <sheetName val="et_union"/>
      <sheetName val="AllSheetsInThisWorkbook"/>
      <sheetName val="modHTTP"/>
      <sheetName val="mod_01"/>
      <sheetName val="mod_11"/>
      <sheetName val="mod_12"/>
      <sheetName val="mod_13"/>
      <sheetName val="mod_21"/>
      <sheetName val="mod_22"/>
      <sheetName val="mod_31"/>
      <sheetName val="mod_41"/>
      <sheetName val="modComm"/>
      <sheetName val="modListProv"/>
      <sheetName val="modButton"/>
      <sheetName val="modInstruction"/>
      <sheetName val="REESTR_ORG"/>
      <sheetName val="REESTR_FIL"/>
      <sheetName val="modfrmCheckUpdates"/>
      <sheetName val="modfrmRegion"/>
      <sheetName val="modReestr"/>
      <sheetName val="modUpdTemplMain"/>
      <sheetName val="modfrmDateChoose"/>
      <sheetName val="modHyperlink"/>
      <sheetName val="modClassifierValidate"/>
    </sheetNames>
    <sheetDataSet>
      <sheetData sheetId="0"/>
      <sheetData sheetId="1"/>
      <sheetData sheetId="2"/>
      <sheetData sheetId="3"/>
      <sheetData sheetId="4">
        <row r="19">
          <cell r="F19">
            <v>0</v>
          </cell>
          <cell r="T19">
            <v>0</v>
          </cell>
          <cell r="AH19">
            <v>0</v>
          </cell>
          <cell r="BJ19">
            <v>0</v>
          </cell>
        </row>
        <row r="25">
          <cell r="F25">
            <v>0</v>
          </cell>
        </row>
        <row r="27">
          <cell r="F27">
            <v>0</v>
          </cell>
          <cell r="AH27">
            <v>4879.72</v>
          </cell>
          <cell r="BJ27">
            <v>6563.902</v>
          </cell>
        </row>
        <row r="28">
          <cell r="F28">
            <v>0</v>
          </cell>
          <cell r="AH28">
            <v>200.34500000000003</v>
          </cell>
        </row>
        <row r="29">
          <cell r="F29">
            <v>0</v>
          </cell>
          <cell r="AH29">
            <v>97.948000000000008</v>
          </cell>
        </row>
        <row r="30">
          <cell r="F30">
            <v>0</v>
          </cell>
          <cell r="AH30">
            <v>1883.759</v>
          </cell>
          <cell r="BJ30">
            <v>0</v>
          </cell>
        </row>
        <row r="31">
          <cell r="F31">
            <v>0</v>
          </cell>
          <cell r="AH31">
            <v>665.41800000000012</v>
          </cell>
        </row>
        <row r="32">
          <cell r="F32">
            <v>0</v>
          </cell>
          <cell r="AH32">
            <v>264</v>
          </cell>
        </row>
        <row r="36">
          <cell r="F36">
            <v>10549.630999999999</v>
          </cell>
          <cell r="T36">
            <v>0</v>
          </cell>
          <cell r="AH36">
            <v>220.52600000000001</v>
          </cell>
          <cell r="BJ36">
            <v>1872.0100000000007</v>
          </cell>
        </row>
        <row r="37">
          <cell r="F37">
            <v>55.593999999999994</v>
          </cell>
          <cell r="T37">
            <v>0</v>
          </cell>
          <cell r="AH37">
            <v>0</v>
          </cell>
          <cell r="BJ37">
            <v>0</v>
          </cell>
        </row>
        <row r="38">
          <cell r="F38">
            <v>6.0449999999999999</v>
          </cell>
          <cell r="T38">
            <v>0</v>
          </cell>
          <cell r="AH38">
            <v>0</v>
          </cell>
          <cell r="BJ38">
            <v>0</v>
          </cell>
        </row>
        <row r="39">
          <cell r="F39">
            <v>16406.837600000013</v>
          </cell>
          <cell r="T39">
            <v>0</v>
          </cell>
          <cell r="AH39">
            <v>339.529</v>
          </cell>
          <cell r="BJ39">
            <v>50.55</v>
          </cell>
        </row>
        <row r="40">
          <cell r="F40">
            <v>3435.5750000000016</v>
          </cell>
          <cell r="T40">
            <v>0</v>
          </cell>
          <cell r="AH40">
            <v>175.79</v>
          </cell>
          <cell r="BJ40">
            <v>0</v>
          </cell>
        </row>
        <row r="41">
          <cell r="F41">
            <v>9332.872000000003</v>
          </cell>
          <cell r="T41">
            <v>0</v>
          </cell>
          <cell r="AH41">
            <v>3.44</v>
          </cell>
          <cell r="BJ41">
            <v>0</v>
          </cell>
        </row>
        <row r="42">
          <cell r="F42">
            <v>347.39800000000002</v>
          </cell>
          <cell r="T42">
            <v>0</v>
          </cell>
          <cell r="AH42">
            <v>1.36</v>
          </cell>
          <cell r="BJ42">
            <v>117.20400000000001</v>
          </cell>
        </row>
      </sheetData>
      <sheetData sheetId="5">
        <row r="19">
          <cell r="F19">
            <v>0</v>
          </cell>
          <cell r="N19">
            <v>0</v>
          </cell>
        </row>
        <row r="25">
          <cell r="F25">
            <v>0</v>
          </cell>
          <cell r="V25">
            <v>504.78</v>
          </cell>
        </row>
        <row r="27">
          <cell r="F27">
            <v>0</v>
          </cell>
          <cell r="V27">
            <v>964.30899999999997</v>
          </cell>
        </row>
        <row r="28">
          <cell r="F28">
            <v>0</v>
          </cell>
        </row>
        <row r="29">
          <cell r="F29">
            <v>0</v>
          </cell>
        </row>
        <row r="30">
          <cell r="F30">
            <v>0</v>
          </cell>
          <cell r="V30">
            <v>0</v>
          </cell>
        </row>
        <row r="31">
          <cell r="F31">
            <v>0</v>
          </cell>
          <cell r="V31">
            <v>0</v>
          </cell>
        </row>
        <row r="32">
          <cell r="F32">
            <v>0</v>
          </cell>
        </row>
        <row r="36">
          <cell r="F36">
            <v>279.21100000000007</v>
          </cell>
          <cell r="N36">
            <v>0</v>
          </cell>
          <cell r="V36">
            <v>476.19499999999994</v>
          </cell>
          <cell r="AL36">
            <v>0</v>
          </cell>
        </row>
        <row r="37">
          <cell r="F37">
            <v>0</v>
          </cell>
          <cell r="N37">
            <v>0</v>
          </cell>
          <cell r="V37">
            <v>0</v>
          </cell>
          <cell r="AL37">
            <v>0</v>
          </cell>
        </row>
        <row r="38">
          <cell r="F38">
            <v>0</v>
          </cell>
          <cell r="N38">
            <v>0</v>
          </cell>
          <cell r="V38">
            <v>0</v>
          </cell>
          <cell r="AL38">
            <v>0</v>
          </cell>
        </row>
        <row r="39">
          <cell r="F39">
            <v>180.095</v>
          </cell>
          <cell r="N39">
            <v>0</v>
          </cell>
          <cell r="V39">
            <v>0</v>
          </cell>
          <cell r="AL39">
            <v>0</v>
          </cell>
        </row>
        <row r="40">
          <cell r="F40">
            <v>1.7999999999999999E-2</v>
          </cell>
          <cell r="N40">
            <v>0</v>
          </cell>
          <cell r="V40">
            <v>0</v>
          </cell>
          <cell r="AL40">
            <v>0</v>
          </cell>
        </row>
        <row r="41">
          <cell r="F41">
            <v>0.56999999999999995</v>
          </cell>
          <cell r="N41">
            <v>0</v>
          </cell>
          <cell r="V41">
            <v>0</v>
          </cell>
          <cell r="AL41">
            <v>0</v>
          </cell>
        </row>
        <row r="42">
          <cell r="F42">
            <v>315.01899999999983</v>
          </cell>
          <cell r="N42">
            <v>0</v>
          </cell>
          <cell r="V42">
            <v>778.67000000000007</v>
          </cell>
          <cell r="AL42">
            <v>0</v>
          </cell>
        </row>
      </sheetData>
      <sheetData sheetId="6">
        <row r="15">
          <cell r="F15">
            <v>41563.6014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40"/>
  <sheetViews>
    <sheetView tabSelected="1" zoomScale="130" zoomScaleNormal="13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2" sqref="B2"/>
    </sheetView>
  </sheetViews>
  <sheetFormatPr defaultRowHeight="12.75" x14ac:dyDescent="0.2"/>
  <cols>
    <col min="2" max="2" width="64.85546875" customWidth="1"/>
    <col min="3" max="3" width="17" style="2" customWidth="1"/>
    <col min="5" max="5" width="12.5703125" customWidth="1"/>
  </cols>
  <sheetData>
    <row r="1" spans="2:5" ht="82.5" customHeight="1" x14ac:dyDescent="0.2">
      <c r="B1" s="21" t="s">
        <v>12</v>
      </c>
      <c r="C1" s="21"/>
    </row>
    <row r="2" spans="2:5" ht="16.5" customHeight="1" x14ac:dyDescent="0.2">
      <c r="B2" s="8" t="s">
        <v>16</v>
      </c>
      <c r="C2" s="8"/>
    </row>
    <row r="3" spans="2:5" ht="13.5" thickBot="1" x14ac:dyDescent="0.25">
      <c r="B3" s="3" t="s">
        <v>15</v>
      </c>
      <c r="C3" s="4"/>
    </row>
    <row r="4" spans="2:5" ht="39" thickBot="1" x14ac:dyDescent="0.25">
      <c r="B4" s="10" t="s">
        <v>13</v>
      </c>
      <c r="C4" s="11" t="s">
        <v>11</v>
      </c>
    </row>
    <row r="5" spans="2:5" ht="26.25" thickBot="1" x14ac:dyDescent="0.25">
      <c r="B5" s="12" t="s">
        <v>0</v>
      </c>
      <c r="C5" s="15">
        <f>C6+C7+C8+C9+C10+C11+C12</f>
        <v>504.78</v>
      </c>
    </row>
    <row r="6" spans="2:5" x14ac:dyDescent="0.2">
      <c r="B6" s="9" t="s">
        <v>1</v>
      </c>
      <c r="C6" s="16">
        <f>'[1]Раздел I. А'!$F$19+'[1]Раздел I. А'!$T$19+'[1]Раздел I. А'!$AH$19+'[1]Раздел I. А'!$BJ$19+'[1]Раздел I. Б'!$F$19+'[1]Раздел I. Б'!$N$19</f>
        <v>0</v>
      </c>
    </row>
    <row r="7" spans="2:5" x14ac:dyDescent="0.2">
      <c r="B7" s="5" t="s">
        <v>2</v>
      </c>
      <c r="C7" s="17">
        <v>0</v>
      </c>
      <c r="E7" s="1"/>
    </row>
    <row r="8" spans="2:5" x14ac:dyDescent="0.2">
      <c r="B8" s="5" t="s">
        <v>3</v>
      </c>
      <c r="C8" s="17">
        <v>0</v>
      </c>
      <c r="E8" s="1"/>
    </row>
    <row r="9" spans="2:5" x14ac:dyDescent="0.2">
      <c r="B9" s="5" t="s">
        <v>4</v>
      </c>
      <c r="C9" s="17"/>
      <c r="E9" s="1"/>
    </row>
    <row r="10" spans="2:5" x14ac:dyDescent="0.2">
      <c r="B10" s="5" t="s">
        <v>5</v>
      </c>
      <c r="C10" s="17">
        <v>0</v>
      </c>
      <c r="E10" s="1"/>
    </row>
    <row r="11" spans="2:5" x14ac:dyDescent="0.2">
      <c r="B11" s="5" t="s">
        <v>6</v>
      </c>
      <c r="C11" s="17">
        <v>0</v>
      </c>
      <c r="E11" s="1"/>
    </row>
    <row r="12" spans="2:5" ht="13.5" thickBot="1" x14ac:dyDescent="0.25">
      <c r="B12" s="6" t="s">
        <v>7</v>
      </c>
      <c r="C12" s="18">
        <f>'[1]Раздел I. А'!$F$25+'[1]Раздел I. Б'!$F$25+'[1]Раздел I. Б'!$V$25</f>
        <v>504.78</v>
      </c>
      <c r="E12" s="1"/>
    </row>
    <row r="13" spans="2:5" ht="26.25" thickBot="1" x14ac:dyDescent="0.25">
      <c r="B13" s="12" t="s">
        <v>8</v>
      </c>
      <c r="C13" s="15">
        <f>SUM(C14:C20)</f>
        <v>15519.400999999998</v>
      </c>
      <c r="E13" s="1"/>
    </row>
    <row r="14" spans="2:5" x14ac:dyDescent="0.2">
      <c r="B14" s="9" t="s">
        <v>1</v>
      </c>
      <c r="C14" s="16">
        <f>'[1]Раздел I. А'!$F$27+'[1]Раздел I. А'!$AH$27+'[1]Раздел I. А'!$BJ$27+'[1]Раздел I. Б'!$F$27+'[1]Раздел I. Б'!$V$27</f>
        <v>12407.930999999999</v>
      </c>
      <c r="E14" s="1"/>
    </row>
    <row r="15" spans="2:5" x14ac:dyDescent="0.2">
      <c r="B15" s="5" t="s">
        <v>2</v>
      </c>
      <c r="C15" s="17">
        <f>'[1]Раздел I. Б'!$F$28+'[1]Раздел I. А'!$F$28+'[1]Раздел I. А'!$AH$28</f>
        <v>200.34500000000003</v>
      </c>
      <c r="E15" s="1"/>
    </row>
    <row r="16" spans="2:5" x14ac:dyDescent="0.2">
      <c r="B16" s="5" t="s">
        <v>3</v>
      </c>
      <c r="C16" s="17">
        <f>'[1]Раздел I. А'!$F$29+'[1]Раздел I. А'!$AH$29+'[1]Раздел I. Б'!$F$29</f>
        <v>97.948000000000008</v>
      </c>
      <c r="E16" s="1"/>
    </row>
    <row r="17" spans="2:5" x14ac:dyDescent="0.2">
      <c r="B17" s="5" t="s">
        <v>4</v>
      </c>
      <c r="C17" s="17">
        <f>'[1]Раздел I. Б'!$F$30+'[1]Раздел I. Б'!$V$30+'[1]Раздел I. А'!$F$30+'[1]Раздел I. А'!$AH$30+'[1]Раздел I. А'!$BJ$30</f>
        <v>1883.759</v>
      </c>
      <c r="E17" s="1"/>
    </row>
    <row r="18" spans="2:5" x14ac:dyDescent="0.2">
      <c r="B18" s="5" t="s">
        <v>5</v>
      </c>
      <c r="C18" s="17">
        <f>'[1]Раздел I. А'!$F$31+'[1]Раздел I. А'!$AH$31+'[1]Раздел I. Б'!$F$31+'[1]Раздел I. Б'!$V$31</f>
        <v>665.41800000000012</v>
      </c>
      <c r="E18" s="1"/>
    </row>
    <row r="19" spans="2:5" x14ac:dyDescent="0.2">
      <c r="B19" s="5" t="s">
        <v>6</v>
      </c>
      <c r="C19" s="17">
        <f>'[1]Раздел I. Б'!$F$32+'[1]Раздел I. А'!$F$32+'[1]Раздел I. А'!$AH$32</f>
        <v>264</v>
      </c>
      <c r="E19" s="1"/>
    </row>
    <row r="20" spans="2:5" ht="13.5" thickBot="1" x14ac:dyDescent="0.25">
      <c r="B20" s="7" t="s">
        <v>7</v>
      </c>
      <c r="C20" s="19">
        <v>0</v>
      </c>
      <c r="E20" s="1"/>
    </row>
    <row r="21" spans="2:5" ht="23.25" thickBot="1" x14ac:dyDescent="0.25">
      <c r="B21" s="13" t="s">
        <v>14</v>
      </c>
      <c r="C21" s="15">
        <f>SUM(C22:C28)</f>
        <v>44944.139600000017</v>
      </c>
      <c r="E21" s="1"/>
    </row>
    <row r="22" spans="2:5" x14ac:dyDescent="0.2">
      <c r="B22" s="9" t="s">
        <v>1</v>
      </c>
      <c r="C22" s="16">
        <f>'[1]Раздел I. А'!F36+'[1]Раздел I. А'!T36+'[1]Раздел I. А'!AH36+'[1]Раздел I. А'!BJ36+'[1]Раздел I. Б'!F36+'[1]Раздел I. Б'!N36+'[1]Раздел I. Б'!V36+'[1]Раздел I. Б'!AL36</f>
        <v>13397.572999999999</v>
      </c>
      <c r="E22" s="1"/>
    </row>
    <row r="23" spans="2:5" x14ac:dyDescent="0.2">
      <c r="B23" s="5" t="s">
        <v>2</v>
      </c>
      <c r="C23" s="16">
        <f>'[1]Раздел I. А'!F37+'[1]Раздел I. А'!T37+'[1]Раздел I. А'!AH37+'[1]Раздел I. А'!BJ37+'[1]Раздел I. Б'!F37+'[1]Раздел I. Б'!N37+'[1]Раздел I. Б'!V37+'[1]Раздел I. Б'!AL37</f>
        <v>55.593999999999994</v>
      </c>
      <c r="E23" s="1"/>
    </row>
    <row r="24" spans="2:5" x14ac:dyDescent="0.2">
      <c r="B24" s="5" t="s">
        <v>3</v>
      </c>
      <c r="C24" s="16">
        <f>'[1]Раздел I. А'!F38+'[1]Раздел I. А'!T38+'[1]Раздел I. А'!AH38+'[1]Раздел I. А'!BJ38+'[1]Раздел I. Б'!F38+'[1]Раздел I. Б'!N38+'[1]Раздел I. Б'!V38+'[1]Раздел I. Б'!AL38</f>
        <v>6.0449999999999999</v>
      </c>
      <c r="E24" s="1"/>
    </row>
    <row r="25" spans="2:5" x14ac:dyDescent="0.2">
      <c r="B25" s="5" t="s">
        <v>4</v>
      </c>
      <c r="C25" s="16">
        <f>'[1]Раздел I. А'!F39+'[1]Раздел I. А'!T39+'[1]Раздел I. А'!AH39+'[1]Раздел I. А'!BJ39+'[1]Раздел I. Б'!F39+'[1]Раздел I. Б'!N39+'[1]Раздел I. Б'!V39+'[1]Раздел I. Б'!AL39</f>
        <v>16977.011600000013</v>
      </c>
      <c r="E25" s="1"/>
    </row>
    <row r="26" spans="2:5" x14ac:dyDescent="0.2">
      <c r="B26" s="5" t="s">
        <v>5</v>
      </c>
      <c r="C26" s="16">
        <f>'[1]Раздел I. А'!F40+'[1]Раздел I. А'!T40+'[1]Раздел I. А'!AH40+'[1]Раздел I. А'!BJ40+'[1]Раздел I. Б'!F40+'[1]Раздел I. Б'!N40+'[1]Раздел I. Б'!V40+'[1]Раздел I. Б'!AL40</f>
        <v>3611.3830000000016</v>
      </c>
      <c r="E26" s="1"/>
    </row>
    <row r="27" spans="2:5" x14ac:dyDescent="0.2">
      <c r="B27" s="5" t="s">
        <v>6</v>
      </c>
      <c r="C27" s="16">
        <f>'[1]Раздел I. А'!F41+'[1]Раздел I. А'!T41+'[1]Раздел I. А'!AH41+'[1]Раздел I. А'!BJ41+'[1]Раздел I. Б'!F41+'[1]Раздел I. Б'!N41+'[1]Раздел I. Б'!V41+'[1]Раздел I. Б'!AL41</f>
        <v>9336.8820000000032</v>
      </c>
      <c r="E27" s="1"/>
    </row>
    <row r="28" spans="2:5" ht="13.5" thickBot="1" x14ac:dyDescent="0.25">
      <c r="B28" s="6" t="s">
        <v>7</v>
      </c>
      <c r="C28" s="16">
        <f>'[1]Раздел I. А'!F42+'[1]Раздел I. А'!T42+'[1]Раздел I. А'!AH42+'[1]Раздел I. А'!BJ42+'[1]Раздел I. Б'!F42+'[1]Раздел I. Б'!N42+'[1]Раздел I. Б'!V42+'[1]Раздел I. Б'!AL42</f>
        <v>1559.6509999999998</v>
      </c>
      <c r="E28" s="1"/>
    </row>
    <row r="29" spans="2:5" ht="13.5" thickBot="1" x14ac:dyDescent="0.25">
      <c r="B29" s="14" t="s">
        <v>9</v>
      </c>
      <c r="C29" s="15">
        <f>'[1]Раздел I. В'!$F$15</f>
        <v>41563.6014</v>
      </c>
    </row>
    <row r="30" spans="2:5" ht="20.25" customHeight="1" thickBot="1" x14ac:dyDescent="0.25">
      <c r="B30" s="14" t="s">
        <v>10</v>
      </c>
      <c r="C30" s="15">
        <f>C29+C21+C13+C5</f>
        <v>102531.92200000001</v>
      </c>
      <c r="E30" s="20"/>
    </row>
    <row r="31" spans="2:5" x14ac:dyDescent="0.2">
      <c r="E31" s="1"/>
    </row>
    <row r="32" spans="2:5" x14ac:dyDescent="0.2">
      <c r="E32" s="1"/>
    </row>
    <row r="33" spans="5:5" x14ac:dyDescent="0.2">
      <c r="E33" s="1"/>
    </row>
    <row r="34" spans="5:5" x14ac:dyDescent="0.2">
      <c r="E34" s="1"/>
    </row>
    <row r="35" spans="5:5" x14ac:dyDescent="0.2">
      <c r="E35" s="1"/>
    </row>
    <row r="36" spans="5:5" x14ac:dyDescent="0.2">
      <c r="E36" s="1"/>
    </row>
    <row r="37" spans="5:5" x14ac:dyDescent="0.2">
      <c r="E37" s="1"/>
    </row>
    <row r="38" spans="5:5" x14ac:dyDescent="0.2">
      <c r="E38" s="1"/>
    </row>
    <row r="39" spans="5:5" x14ac:dyDescent="0.2">
      <c r="E39" s="1"/>
    </row>
    <row r="40" spans="5:5" x14ac:dyDescent="0.2">
      <c r="E40" s="1"/>
    </row>
  </sheetData>
  <mergeCells count="1">
    <mergeCell ref="B1:C1"/>
  </mergeCells>
  <printOptions horizontalCentered="1" gridLines="1"/>
  <pageMargins left="0" right="0" top="0" bottom="0" header="0" footer="0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Зинченко Анна Сергеевна</dc:creator>
  <cp:lastModifiedBy>Кебекова Марьяна Валерьевна</cp:lastModifiedBy>
  <cp:lastPrinted>2021-01-25T07:28:33Z</cp:lastPrinted>
  <dcterms:created xsi:type="dcterms:W3CDTF">2020-06-15T08:08:50Z</dcterms:created>
  <dcterms:modified xsi:type="dcterms:W3CDTF">2022-03-29T05:06:10Z</dcterms:modified>
</cp:coreProperties>
</file>