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ктябрь 2014г" sheetId="6" r:id="rId1"/>
    <sheet name="Октябрь 2014г. по 6-10" sheetId="5" r:id="rId2"/>
    <sheet name="Октябрь 2014г. по 0,4" sheetId="4" r:id="rId3"/>
    <sheet name="Лист1" sheetId="1" r:id="rId4"/>
  </sheets>
  <definedNames>
    <definedName name="_xlnm._FilterDatabase" localSheetId="0" hidden="1">'Октябрь 2014г'!$C$15:$C$125</definedName>
    <definedName name="_xlnm._FilterDatabase" localSheetId="2" hidden="1">'Октябрь 2014г. по 0,4'!$C$21:$C$131</definedName>
    <definedName name="_xlnm._FilterDatabase" localSheetId="1" hidden="1">'Октябрь 2014г. по 6-10'!$C$15:$C$125</definedName>
  </definedNames>
  <calcPr calcId="145621"/>
</workbook>
</file>

<file path=xl/calcChain.xml><?xml version="1.0" encoding="utf-8"?>
<calcChain xmlns="http://schemas.openxmlformats.org/spreadsheetml/2006/main">
  <c r="E111" i="6" l="1"/>
  <c r="F111" i="6"/>
  <c r="G111" i="6"/>
  <c r="H111" i="6"/>
  <c r="I111" i="6"/>
  <c r="J111" i="6"/>
  <c r="K111" i="6"/>
  <c r="E112" i="6"/>
  <c r="F112" i="6"/>
  <c r="G112" i="6"/>
  <c r="H112" i="6"/>
  <c r="I112" i="6"/>
  <c r="J112" i="6"/>
  <c r="K112" i="6"/>
  <c r="E113" i="6"/>
  <c r="F113" i="6"/>
  <c r="G113" i="6"/>
  <c r="H113" i="6"/>
  <c r="I113" i="6"/>
  <c r="J113" i="6"/>
  <c r="K113" i="6"/>
  <c r="E114" i="6"/>
  <c r="F114" i="6"/>
  <c r="G114" i="6"/>
  <c r="H114" i="6"/>
  <c r="I114" i="6"/>
  <c r="J114" i="6"/>
  <c r="K114" i="6"/>
  <c r="E115" i="6"/>
  <c r="F115" i="6"/>
  <c r="G115" i="6"/>
  <c r="H115" i="6"/>
  <c r="I115" i="6"/>
  <c r="J115" i="6"/>
  <c r="K115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0" i="6"/>
  <c r="F120" i="6"/>
  <c r="G120" i="6"/>
  <c r="H120" i="6"/>
  <c r="I120" i="6"/>
  <c r="J120" i="6"/>
  <c r="K120" i="6"/>
  <c r="E121" i="6"/>
  <c r="F121" i="6"/>
  <c r="G121" i="6"/>
  <c r="H121" i="6"/>
  <c r="I121" i="6"/>
  <c r="J121" i="6"/>
  <c r="K121" i="6"/>
  <c r="E122" i="6"/>
  <c r="F122" i="6"/>
  <c r="G122" i="6"/>
  <c r="H122" i="6"/>
  <c r="I122" i="6"/>
  <c r="J122" i="6"/>
  <c r="K122" i="6"/>
  <c r="D112" i="6"/>
  <c r="D113" i="6"/>
  <c r="D114" i="6"/>
  <c r="D115" i="6"/>
  <c r="D116" i="6"/>
  <c r="D117" i="6"/>
  <c r="D118" i="6"/>
  <c r="D119" i="6"/>
  <c r="D120" i="6"/>
  <c r="D121" i="6"/>
  <c r="D122" i="6"/>
  <c r="D111" i="6"/>
  <c r="E98" i="6"/>
  <c r="F98" i="6"/>
  <c r="G98" i="6"/>
  <c r="H98" i="6"/>
  <c r="I98" i="6"/>
  <c r="J98" i="6"/>
  <c r="K98" i="6"/>
  <c r="E99" i="6"/>
  <c r="F99" i="6"/>
  <c r="G99" i="6"/>
  <c r="H99" i="6"/>
  <c r="I99" i="6"/>
  <c r="J99" i="6"/>
  <c r="K99" i="6"/>
  <c r="E100" i="6"/>
  <c r="F100" i="6"/>
  <c r="G100" i="6"/>
  <c r="H100" i="6"/>
  <c r="I100" i="6"/>
  <c r="J100" i="6"/>
  <c r="K100" i="6"/>
  <c r="E101" i="6"/>
  <c r="F101" i="6"/>
  <c r="G101" i="6"/>
  <c r="H101" i="6"/>
  <c r="I101" i="6"/>
  <c r="J101" i="6"/>
  <c r="K101" i="6"/>
  <c r="E102" i="6"/>
  <c r="F102" i="6"/>
  <c r="G102" i="6"/>
  <c r="H102" i="6"/>
  <c r="I102" i="6"/>
  <c r="J102" i="6"/>
  <c r="K102" i="6"/>
  <c r="E103" i="6"/>
  <c r="F103" i="6"/>
  <c r="G103" i="6"/>
  <c r="H103" i="6"/>
  <c r="I103" i="6"/>
  <c r="J103" i="6"/>
  <c r="K103" i="6"/>
  <c r="E104" i="6"/>
  <c r="F104" i="6"/>
  <c r="G104" i="6"/>
  <c r="H104" i="6"/>
  <c r="I104" i="6"/>
  <c r="J104" i="6"/>
  <c r="K104" i="6"/>
  <c r="E105" i="6"/>
  <c r="F105" i="6"/>
  <c r="G105" i="6"/>
  <c r="H105" i="6"/>
  <c r="I105" i="6"/>
  <c r="J105" i="6"/>
  <c r="K105" i="6"/>
  <c r="E106" i="6"/>
  <c r="F106" i="6"/>
  <c r="G106" i="6"/>
  <c r="H106" i="6"/>
  <c r="I106" i="6"/>
  <c r="J106" i="6"/>
  <c r="K106" i="6"/>
  <c r="E107" i="6"/>
  <c r="F107" i="6"/>
  <c r="G107" i="6"/>
  <c r="H107" i="6"/>
  <c r="I107" i="6"/>
  <c r="J107" i="6"/>
  <c r="K107" i="6"/>
  <c r="E108" i="6"/>
  <c r="F108" i="6"/>
  <c r="G108" i="6"/>
  <c r="H108" i="6"/>
  <c r="I108" i="6"/>
  <c r="J108" i="6"/>
  <c r="K108" i="6"/>
  <c r="D99" i="6"/>
  <c r="D100" i="6"/>
  <c r="D101" i="6"/>
  <c r="D102" i="6"/>
  <c r="D103" i="6"/>
  <c r="D104" i="6"/>
  <c r="D105" i="6"/>
  <c r="D106" i="6"/>
  <c r="D107" i="6"/>
  <c r="D108" i="6"/>
  <c r="D98" i="6"/>
  <c r="E87" i="6"/>
  <c r="F87" i="6"/>
  <c r="G87" i="6"/>
  <c r="H87" i="6"/>
  <c r="I87" i="6"/>
  <c r="J87" i="6"/>
  <c r="K87" i="6"/>
  <c r="E88" i="6"/>
  <c r="F88" i="6"/>
  <c r="G88" i="6"/>
  <c r="H88" i="6"/>
  <c r="I88" i="6"/>
  <c r="J88" i="6"/>
  <c r="K88" i="6"/>
  <c r="E89" i="6"/>
  <c r="F89" i="6"/>
  <c r="G89" i="6"/>
  <c r="H89" i="6"/>
  <c r="I89" i="6"/>
  <c r="J89" i="6"/>
  <c r="K89" i="6"/>
  <c r="E90" i="6"/>
  <c r="F90" i="6"/>
  <c r="G90" i="6"/>
  <c r="H90" i="6"/>
  <c r="I90" i="6"/>
  <c r="J90" i="6"/>
  <c r="K90" i="6"/>
  <c r="E91" i="6"/>
  <c r="F91" i="6"/>
  <c r="G91" i="6"/>
  <c r="H91" i="6"/>
  <c r="I91" i="6"/>
  <c r="J91" i="6"/>
  <c r="K91" i="6"/>
  <c r="E92" i="6"/>
  <c r="F92" i="6"/>
  <c r="G92" i="6"/>
  <c r="H92" i="6"/>
  <c r="I92" i="6"/>
  <c r="J92" i="6"/>
  <c r="K92" i="6"/>
  <c r="E93" i="6"/>
  <c r="F93" i="6"/>
  <c r="G93" i="6"/>
  <c r="H93" i="6"/>
  <c r="I93" i="6"/>
  <c r="J93" i="6"/>
  <c r="K93" i="6"/>
  <c r="E94" i="6"/>
  <c r="F94" i="6"/>
  <c r="G94" i="6"/>
  <c r="H94" i="6"/>
  <c r="I94" i="6"/>
  <c r="J94" i="6"/>
  <c r="K94" i="6"/>
  <c r="E95" i="6"/>
  <c r="F95" i="6"/>
  <c r="G95" i="6"/>
  <c r="H95" i="6"/>
  <c r="I95" i="6"/>
  <c r="J95" i="6"/>
  <c r="K95" i="6"/>
  <c r="D88" i="6"/>
  <c r="D89" i="6"/>
  <c r="D90" i="6"/>
  <c r="D91" i="6"/>
  <c r="D92" i="6"/>
  <c r="D93" i="6"/>
  <c r="D94" i="6"/>
  <c r="D95" i="6"/>
  <c r="D87" i="6"/>
  <c r="E74" i="6"/>
  <c r="F74" i="6"/>
  <c r="G74" i="6"/>
  <c r="H74" i="6"/>
  <c r="I74" i="6"/>
  <c r="J74" i="6"/>
  <c r="K74" i="6"/>
  <c r="E75" i="6"/>
  <c r="F75" i="6"/>
  <c r="G75" i="6"/>
  <c r="H75" i="6"/>
  <c r="I75" i="6"/>
  <c r="J75" i="6"/>
  <c r="K75" i="6"/>
  <c r="E76" i="6"/>
  <c r="F76" i="6"/>
  <c r="G76" i="6"/>
  <c r="H76" i="6"/>
  <c r="I76" i="6"/>
  <c r="J76" i="6"/>
  <c r="K76" i="6"/>
  <c r="E77" i="6"/>
  <c r="F77" i="6"/>
  <c r="G77" i="6"/>
  <c r="H77" i="6"/>
  <c r="I77" i="6"/>
  <c r="J77" i="6"/>
  <c r="K77" i="6"/>
  <c r="E78" i="6"/>
  <c r="F78" i="6"/>
  <c r="G78" i="6"/>
  <c r="H78" i="6"/>
  <c r="I78" i="6"/>
  <c r="J78" i="6"/>
  <c r="K78" i="6"/>
  <c r="E79" i="6"/>
  <c r="F79" i="6"/>
  <c r="G79" i="6"/>
  <c r="H79" i="6"/>
  <c r="I79" i="6"/>
  <c r="J79" i="6"/>
  <c r="K79" i="6"/>
  <c r="E80" i="6"/>
  <c r="F80" i="6"/>
  <c r="G80" i="6"/>
  <c r="H80" i="6"/>
  <c r="I80" i="6"/>
  <c r="J80" i="6"/>
  <c r="K80" i="6"/>
  <c r="E81" i="6"/>
  <c r="F81" i="6"/>
  <c r="G81" i="6"/>
  <c r="H81" i="6"/>
  <c r="I81" i="6"/>
  <c r="J81" i="6"/>
  <c r="K81" i="6"/>
  <c r="E82" i="6"/>
  <c r="F82" i="6"/>
  <c r="G82" i="6"/>
  <c r="H82" i="6"/>
  <c r="I82" i="6"/>
  <c r="J82" i="6"/>
  <c r="K82" i="6"/>
  <c r="E83" i="6"/>
  <c r="F83" i="6"/>
  <c r="G83" i="6"/>
  <c r="H83" i="6"/>
  <c r="I83" i="6"/>
  <c r="J83" i="6"/>
  <c r="K83" i="6"/>
  <c r="E84" i="6"/>
  <c r="F84" i="6"/>
  <c r="G84" i="6"/>
  <c r="H84" i="6"/>
  <c r="I84" i="6"/>
  <c r="J84" i="6"/>
  <c r="K84" i="6"/>
  <c r="D75" i="6"/>
  <c r="D76" i="6"/>
  <c r="D77" i="6"/>
  <c r="D78" i="6"/>
  <c r="D79" i="6"/>
  <c r="D80" i="6"/>
  <c r="D81" i="6"/>
  <c r="D82" i="6"/>
  <c r="D83" i="6"/>
  <c r="D84" i="6"/>
  <c r="D74" i="6"/>
  <c r="E66" i="6"/>
  <c r="F66" i="6"/>
  <c r="G66" i="6"/>
  <c r="H66" i="6"/>
  <c r="I66" i="6"/>
  <c r="J66" i="6"/>
  <c r="K66" i="6"/>
  <c r="E67" i="6"/>
  <c r="F67" i="6"/>
  <c r="G67" i="6"/>
  <c r="H67" i="6"/>
  <c r="I67" i="6"/>
  <c r="J67" i="6"/>
  <c r="K67" i="6"/>
  <c r="E68" i="6"/>
  <c r="F68" i="6"/>
  <c r="G68" i="6"/>
  <c r="H68" i="6"/>
  <c r="I68" i="6"/>
  <c r="J68" i="6"/>
  <c r="K68" i="6"/>
  <c r="E69" i="6"/>
  <c r="F69" i="6"/>
  <c r="G69" i="6"/>
  <c r="H69" i="6"/>
  <c r="I69" i="6"/>
  <c r="J69" i="6"/>
  <c r="K69" i="6"/>
  <c r="E70" i="6"/>
  <c r="F70" i="6"/>
  <c r="G70" i="6"/>
  <c r="H70" i="6"/>
  <c r="I70" i="6"/>
  <c r="J70" i="6"/>
  <c r="K70" i="6"/>
  <c r="E71" i="6"/>
  <c r="F71" i="6"/>
  <c r="G71" i="6"/>
  <c r="H71" i="6"/>
  <c r="I71" i="6"/>
  <c r="J71" i="6"/>
  <c r="K71" i="6"/>
  <c r="D67" i="6"/>
  <c r="D68" i="6"/>
  <c r="D69" i="6"/>
  <c r="D70" i="6"/>
  <c r="D71" i="6"/>
  <c r="D66" i="6"/>
  <c r="E59" i="6"/>
  <c r="F59" i="6"/>
  <c r="G59" i="6"/>
  <c r="H59" i="6"/>
  <c r="I59" i="6"/>
  <c r="J59" i="6"/>
  <c r="K59" i="6"/>
  <c r="E60" i="6"/>
  <c r="F60" i="6"/>
  <c r="G60" i="6"/>
  <c r="H60" i="6"/>
  <c r="I60" i="6"/>
  <c r="J60" i="6"/>
  <c r="K60" i="6"/>
  <c r="E61" i="6"/>
  <c r="F61" i="6"/>
  <c r="G61" i="6"/>
  <c r="H61" i="6"/>
  <c r="I61" i="6"/>
  <c r="J61" i="6"/>
  <c r="K61" i="6"/>
  <c r="E62" i="6"/>
  <c r="F62" i="6"/>
  <c r="G62" i="6"/>
  <c r="H62" i="6"/>
  <c r="I62" i="6"/>
  <c r="J62" i="6"/>
  <c r="K62" i="6"/>
  <c r="E63" i="6"/>
  <c r="F63" i="6"/>
  <c r="G63" i="6"/>
  <c r="H63" i="6"/>
  <c r="I63" i="6"/>
  <c r="J63" i="6"/>
  <c r="K63" i="6"/>
  <c r="D60" i="6"/>
  <c r="D61" i="6"/>
  <c r="D62" i="6"/>
  <c r="D63" i="6"/>
  <c r="D59" i="6"/>
  <c r="E48" i="6"/>
  <c r="F48" i="6"/>
  <c r="G48" i="6"/>
  <c r="H48" i="6"/>
  <c r="I48" i="6"/>
  <c r="J48" i="6"/>
  <c r="K48" i="6"/>
  <c r="E49" i="6"/>
  <c r="F49" i="6"/>
  <c r="G49" i="6"/>
  <c r="H49" i="6"/>
  <c r="I49" i="6"/>
  <c r="J49" i="6"/>
  <c r="K49" i="6"/>
  <c r="E50" i="6"/>
  <c r="F50" i="6"/>
  <c r="G50" i="6"/>
  <c r="H50" i="6"/>
  <c r="I50" i="6"/>
  <c r="J50" i="6"/>
  <c r="K50" i="6"/>
  <c r="E51" i="6"/>
  <c r="F51" i="6"/>
  <c r="G51" i="6"/>
  <c r="H51" i="6"/>
  <c r="I51" i="6"/>
  <c r="J51" i="6"/>
  <c r="K51" i="6"/>
  <c r="E52" i="6"/>
  <c r="F52" i="6"/>
  <c r="G52" i="6"/>
  <c r="H52" i="6"/>
  <c r="I52" i="6"/>
  <c r="J52" i="6"/>
  <c r="K52" i="6"/>
  <c r="E53" i="6"/>
  <c r="F53" i="6"/>
  <c r="G53" i="6"/>
  <c r="H53" i="6"/>
  <c r="I53" i="6"/>
  <c r="J53" i="6"/>
  <c r="K53" i="6"/>
  <c r="E54" i="6"/>
  <c r="F54" i="6"/>
  <c r="G54" i="6"/>
  <c r="H54" i="6"/>
  <c r="I54" i="6"/>
  <c r="J54" i="6"/>
  <c r="K54" i="6"/>
  <c r="E55" i="6"/>
  <c r="F55" i="6"/>
  <c r="G55" i="6"/>
  <c r="H55" i="6"/>
  <c r="I55" i="6"/>
  <c r="J55" i="6"/>
  <c r="K55" i="6"/>
  <c r="E56" i="6"/>
  <c r="F56" i="6"/>
  <c r="G56" i="6"/>
  <c r="H56" i="6"/>
  <c r="I56" i="6"/>
  <c r="J56" i="6"/>
  <c r="K56" i="6"/>
  <c r="D49" i="6"/>
  <c r="D50" i="6"/>
  <c r="D51" i="6"/>
  <c r="D52" i="6"/>
  <c r="D53" i="6"/>
  <c r="D54" i="6"/>
  <c r="D55" i="6"/>
  <c r="D56" i="6"/>
  <c r="D48" i="6"/>
  <c r="E34" i="6"/>
  <c r="F34" i="6"/>
  <c r="G34" i="6"/>
  <c r="H34" i="6"/>
  <c r="I34" i="6"/>
  <c r="J34" i="6"/>
  <c r="K34" i="6"/>
  <c r="E35" i="6"/>
  <c r="F35" i="6"/>
  <c r="G35" i="6"/>
  <c r="H35" i="6"/>
  <c r="I35" i="6"/>
  <c r="J35" i="6"/>
  <c r="K35" i="6"/>
  <c r="E36" i="6"/>
  <c r="F36" i="6"/>
  <c r="G36" i="6"/>
  <c r="H36" i="6"/>
  <c r="I36" i="6"/>
  <c r="J36" i="6"/>
  <c r="K36" i="6"/>
  <c r="E37" i="6"/>
  <c r="F37" i="6"/>
  <c r="G37" i="6"/>
  <c r="H37" i="6"/>
  <c r="I37" i="6"/>
  <c r="J37" i="6"/>
  <c r="K37" i="6"/>
  <c r="E38" i="6"/>
  <c r="F38" i="6"/>
  <c r="G38" i="6"/>
  <c r="H38" i="6"/>
  <c r="I38" i="6"/>
  <c r="J38" i="6"/>
  <c r="K38" i="6"/>
  <c r="E39" i="6"/>
  <c r="F39" i="6"/>
  <c r="G39" i="6"/>
  <c r="H39" i="6"/>
  <c r="I39" i="6"/>
  <c r="J39" i="6"/>
  <c r="K39" i="6"/>
  <c r="E40" i="6"/>
  <c r="F40" i="6"/>
  <c r="G40" i="6"/>
  <c r="H40" i="6"/>
  <c r="I40" i="6"/>
  <c r="J40" i="6"/>
  <c r="K40" i="6"/>
  <c r="E41" i="6"/>
  <c r="F41" i="6"/>
  <c r="G41" i="6"/>
  <c r="H41" i="6"/>
  <c r="I41" i="6"/>
  <c r="J41" i="6"/>
  <c r="K41" i="6"/>
  <c r="E42" i="6"/>
  <c r="F42" i="6"/>
  <c r="G42" i="6"/>
  <c r="H42" i="6"/>
  <c r="I42" i="6"/>
  <c r="J42" i="6"/>
  <c r="K42" i="6"/>
  <c r="E43" i="6"/>
  <c r="F43" i="6"/>
  <c r="G43" i="6"/>
  <c r="H43" i="6"/>
  <c r="I43" i="6"/>
  <c r="J43" i="6"/>
  <c r="K43" i="6"/>
  <c r="E44" i="6"/>
  <c r="F44" i="6"/>
  <c r="G44" i="6"/>
  <c r="H44" i="6"/>
  <c r="I44" i="6"/>
  <c r="J44" i="6"/>
  <c r="K44" i="6"/>
  <c r="E45" i="6"/>
  <c r="F45" i="6"/>
  <c r="G45" i="6"/>
  <c r="H45" i="6"/>
  <c r="I45" i="6"/>
  <c r="J45" i="6"/>
  <c r="K45" i="6"/>
  <c r="D35" i="6"/>
  <c r="D36" i="6"/>
  <c r="D37" i="6"/>
  <c r="D38" i="6"/>
  <c r="D39" i="6"/>
  <c r="D40" i="6"/>
  <c r="D41" i="6"/>
  <c r="D42" i="6"/>
  <c r="D43" i="6"/>
  <c r="D44" i="6"/>
  <c r="D45" i="6"/>
  <c r="D34" i="6"/>
  <c r="E26" i="6"/>
  <c r="F26" i="6"/>
  <c r="G26" i="6"/>
  <c r="H26" i="6"/>
  <c r="I26" i="6"/>
  <c r="J26" i="6"/>
  <c r="K26" i="6"/>
  <c r="E27" i="6"/>
  <c r="F27" i="6"/>
  <c r="G27" i="6"/>
  <c r="H27" i="6"/>
  <c r="I27" i="6"/>
  <c r="J27" i="6"/>
  <c r="K27" i="6"/>
  <c r="E28" i="6"/>
  <c r="F28" i="6"/>
  <c r="G28" i="6"/>
  <c r="H28" i="6"/>
  <c r="I28" i="6"/>
  <c r="J28" i="6"/>
  <c r="K28" i="6"/>
  <c r="E29" i="6"/>
  <c r="F29" i="6"/>
  <c r="G29" i="6"/>
  <c r="H29" i="6"/>
  <c r="I29" i="6"/>
  <c r="J29" i="6"/>
  <c r="K29" i="6"/>
  <c r="E30" i="6"/>
  <c r="F30" i="6"/>
  <c r="G30" i="6"/>
  <c r="H30" i="6"/>
  <c r="I30" i="6"/>
  <c r="J30" i="6"/>
  <c r="K30" i="6"/>
  <c r="E31" i="6"/>
  <c r="F31" i="6"/>
  <c r="G31" i="6"/>
  <c r="H31" i="6"/>
  <c r="I31" i="6"/>
  <c r="J31" i="6"/>
  <c r="K31" i="6"/>
  <c r="D27" i="6"/>
  <c r="D28" i="6"/>
  <c r="D29" i="6"/>
  <c r="D30" i="6"/>
  <c r="D31" i="6"/>
  <c r="D26" i="6"/>
  <c r="E17" i="6" l="1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  <c r="E23" i="6"/>
  <c r="F23" i="6"/>
  <c r="G23" i="6"/>
  <c r="H23" i="6"/>
  <c r="I23" i="6"/>
  <c r="J23" i="6"/>
  <c r="K23" i="6"/>
  <c r="D18" i="6"/>
  <c r="D19" i="6"/>
  <c r="D20" i="6"/>
  <c r="D21" i="6"/>
  <c r="D22" i="6"/>
  <c r="D23" i="6"/>
  <c r="D17" i="6"/>
  <c r="Q123" i="6" l="1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Q24" i="6"/>
  <c r="Q124" i="6" s="1"/>
  <c r="Q125" i="6" s="1"/>
  <c r="P24" i="6"/>
  <c r="P124" i="6" s="1"/>
  <c r="P125" i="6" s="1"/>
  <c r="O24" i="6"/>
  <c r="N24" i="6"/>
  <c r="M24" i="6"/>
  <c r="M124" i="6" s="1"/>
  <c r="M125" i="6" s="1"/>
  <c r="L24" i="6"/>
  <c r="L124" i="6" s="1"/>
  <c r="L125" i="6" s="1"/>
  <c r="K24" i="6"/>
  <c r="J24" i="6"/>
  <c r="I24" i="6"/>
  <c r="I124" i="6" s="1"/>
  <c r="I125" i="6" s="1"/>
  <c r="H24" i="6"/>
  <c r="H124" i="6" s="1"/>
  <c r="H125" i="6" s="1"/>
  <c r="G24" i="6"/>
  <c r="F24" i="6"/>
  <c r="E24" i="6"/>
  <c r="E124" i="6" s="1"/>
  <c r="E125" i="6" s="1"/>
  <c r="D24" i="6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Q24" i="5"/>
  <c r="Q124" i="5" s="1"/>
  <c r="Q125" i="5" s="1"/>
  <c r="P24" i="5"/>
  <c r="P124" i="5" s="1"/>
  <c r="P125" i="5" s="1"/>
  <c r="O24" i="5"/>
  <c r="N24" i="5"/>
  <c r="M24" i="5"/>
  <c r="M124" i="5" s="1"/>
  <c r="M125" i="5" s="1"/>
  <c r="L24" i="5"/>
  <c r="L124" i="5" s="1"/>
  <c r="L125" i="5" s="1"/>
  <c r="K24" i="5"/>
  <c r="J24" i="5"/>
  <c r="I24" i="5"/>
  <c r="I124" i="5" s="1"/>
  <c r="I125" i="5" s="1"/>
  <c r="H24" i="5"/>
  <c r="H124" i="5" s="1"/>
  <c r="H125" i="5" s="1"/>
  <c r="G24" i="5"/>
  <c r="F24" i="5"/>
  <c r="E24" i="5"/>
  <c r="E124" i="5" s="1"/>
  <c r="E125" i="5" s="1"/>
  <c r="D24" i="5"/>
  <c r="D124" i="5" s="1"/>
  <c r="D125" i="5" s="1"/>
  <c r="Q129" i="4"/>
  <c r="P129" i="4"/>
  <c r="O129" i="4"/>
  <c r="N129" i="4"/>
  <c r="M129" i="4"/>
  <c r="L129" i="4"/>
  <c r="K129" i="4"/>
  <c r="J129" i="4"/>
  <c r="G129" i="4"/>
  <c r="F129" i="4"/>
  <c r="E129" i="4"/>
  <c r="D129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Q30" i="4"/>
  <c r="P30" i="4"/>
  <c r="O30" i="4"/>
  <c r="O130" i="4" s="1"/>
  <c r="O131" i="4" s="1"/>
  <c r="N30" i="4"/>
  <c r="N130" i="4" s="1"/>
  <c r="N131" i="4" s="1"/>
  <c r="M30" i="4"/>
  <c r="L30" i="4"/>
  <c r="K30" i="4"/>
  <c r="J30" i="4"/>
  <c r="I30" i="4"/>
  <c r="H30" i="4"/>
  <c r="G30" i="4"/>
  <c r="G130" i="4" s="1"/>
  <c r="G131" i="4" s="1"/>
  <c r="F30" i="4"/>
  <c r="F130" i="4" s="1"/>
  <c r="F131" i="4" s="1"/>
  <c r="E30" i="4"/>
  <c r="D30" i="4"/>
  <c r="L130" i="4" l="1"/>
  <c r="L131" i="4" s="1"/>
  <c r="P130" i="4"/>
  <c r="P131" i="4" s="1"/>
  <c r="F124" i="5"/>
  <c r="F125" i="5" s="1"/>
  <c r="J124" i="5"/>
  <c r="J125" i="5" s="1"/>
  <c r="N124" i="5"/>
  <c r="N125" i="5" s="1"/>
  <c r="F124" i="6"/>
  <c r="F125" i="6" s="1"/>
  <c r="J124" i="6"/>
  <c r="J125" i="6" s="1"/>
  <c r="N124" i="6"/>
  <c r="N125" i="6" s="1"/>
  <c r="I130" i="4"/>
  <c r="I131" i="4" s="1"/>
  <c r="M130" i="4"/>
  <c r="M131" i="4" s="1"/>
  <c r="Q130" i="4"/>
  <c r="Q131" i="4" s="1"/>
  <c r="G124" i="5"/>
  <c r="G125" i="5" s="1"/>
  <c r="O124" i="5"/>
  <c r="O125" i="5" s="1"/>
  <c r="G124" i="6"/>
  <c r="G125" i="6" s="1"/>
  <c r="K124" i="6"/>
  <c r="K125" i="6" s="1"/>
  <c r="O124" i="6"/>
  <c r="O125" i="6" s="1"/>
  <c r="D124" i="6"/>
  <c r="D125" i="6" s="1"/>
  <c r="K124" i="5"/>
  <c r="K125" i="5" s="1"/>
  <c r="K130" i="4"/>
  <c r="K131" i="4" s="1"/>
  <c r="H130" i="4"/>
  <c r="H131" i="4" s="1"/>
  <c r="E130" i="4"/>
  <c r="E131" i="4" s="1"/>
  <c r="D130" i="4"/>
  <c r="D131" i="4" s="1"/>
  <c r="J130" i="4"/>
  <c r="J131" i="4" s="1"/>
</calcChain>
</file>

<file path=xl/sharedStrings.xml><?xml version="1.0" encoding="utf-8"?>
<sst xmlns="http://schemas.openxmlformats.org/spreadsheetml/2006/main" count="435" uniqueCount="127">
  <si>
    <t>Приложение № 28</t>
  </si>
  <si>
    <t xml:space="preserve"> 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</si>
  <si>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</si>
  <si>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</si>
  <si>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</si>
  <si>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</si>
  <si>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 xml:space="preserve">Информация о технологическом присоединении энергопринимающих устройств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</si>
  <si>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</si>
  <si>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</si>
  <si>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</si>
  <si>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</si>
  <si>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</si>
  <si>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</si>
  <si>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</si>
  <si>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</si>
  <si>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</si>
  <si>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</si>
  <si>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шт</t>
  </si>
  <si>
    <t>кВт</t>
  </si>
  <si>
    <t>МВт</t>
  </si>
  <si>
    <t>Кабардино- Балкарсикй филиал ОАО "МРСК Северного Кавказа"</t>
  </si>
  <si>
    <t>Кабардино- Балкарская Республика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</si>
  <si>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</si>
  <si>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</si>
  <si>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</si>
  <si>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</si>
  <si>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</si>
  <si>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</si>
  <si>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</si>
  <si>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</si>
  <si>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итого:</t>
  </si>
  <si>
    <t>Малкинская группа ПС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</si>
  <si>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</si>
  <si>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</si>
  <si>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</si>
  <si>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</si>
  <si>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</si>
  <si>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</si>
  <si>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</si>
  <si>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</si>
  <si>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</si>
  <si>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</si>
  <si>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</si>
  <si>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</si>
  <si>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</si>
  <si>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</si>
  <si>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</si>
  <si>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</si>
  <si>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</si>
  <si>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</si>
  <si>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</si>
  <si>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</si>
  <si>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</si>
  <si>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</si>
  <si>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</si>
  <si>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</si>
  <si>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</si>
  <si>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</si>
  <si>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</si>
  <si>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</si>
  <si>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</si>
  <si>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</si>
  <si>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</si>
  <si>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</si>
  <si>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</si>
  <si>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</si>
  <si>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</si>
  <si>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</si>
  <si>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</si>
  <si>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</si>
  <si>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</si>
  <si>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</si>
  <si>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</si>
  <si>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</si>
  <si>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</si>
  <si>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</si>
  <si>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</si>
  <si>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</si>
  <si>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</si>
  <si>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</si>
  <si>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</si>
  <si>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</si>
  <si>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</si>
  <si>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</si>
  <si>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</si>
  <si>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</si>
  <si>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</si>
  <si>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</si>
  <si>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</si>
  <si>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</si>
  <si>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</si>
  <si>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</si>
  <si>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</si>
  <si>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</si>
  <si>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</si>
  <si>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</si>
  <si>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</si>
  <si>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</si>
  <si>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</si>
  <si>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</si>
  <si>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</si>
  <si>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</si>
  <si>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</si>
  <si>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</si>
  <si>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</si>
  <si>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</si>
  <si>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</si>
  <si>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</si>
  <si>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</si>
  <si>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</si>
  <si>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</si>
  <si>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</si>
  <si>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</si>
  <si>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</si>
  <si>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</si>
  <si>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</si>
  <si>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</si>
  <si>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</si>
  <si>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</si>
  <si>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</si>
  <si>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</si>
  <si>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ИТОГО:</t>
  </si>
  <si>
    <t>Филиал</t>
  </si>
  <si>
    <t>в т.ч  ЛВТ 6400</t>
  </si>
  <si>
    <t>* не включает в себя заявки свыше 670 кВт принятые ранее 2014 г.</t>
  </si>
  <si>
    <t>Информация о технологическом присоединении энергопринимающих устройств к сетям КБ филиалом ОАО "МРСК Северного Кавказа" за Январь - Октябрь  2014г.</t>
  </si>
  <si>
    <t>** в КБ филиале ОАО "МРСК Северного Кавказа"  аннулированных заявок 0 шт. на 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</si>
</sst>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.5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1" fillId="0" borderId="0"/>
    <xf numFmtId="0" fontId="9" fillId="0" borderId="0"/>
    <xf numFmtId="0" fontId="2" fillId="0" borderId="0" applyBorder="0" applyAlignment="0">
      <alignment vertical="top" wrapText="1" shrinkToFit="1"/>
    </xf>
    <xf numFmtId="0" fontId="2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</cellStyleXfs>
  <cellXfs count="126">
    <xf numFmtId="0" fontId="0" fillId="0" borderId="0" xfId="0"/>
    <xf numFmtId="0" fontId="2" fillId="0" borderId="0" xfId="1"/>
    <xf numFmtId="0" fontId="2" fillId="2" borderId="0" xfId="1" applyFill="1"/>
    <xf numFmtId="0" fontId="3" fillId="0" borderId="0" xfId="1" applyFont="1" applyAlignment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2" fillId="0" borderId="0" xfId="1" applyBorder="1"/>
    <xf numFmtId="0" fontId="2" fillId="2" borderId="0" xfId="1" applyFill="1" applyBorder="1"/>
    <xf numFmtId="0" fontId="6" fillId="0" borderId="4" xfId="1" applyFont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2" fillId="0" borderId="14" xfId="1" applyBorder="1"/>
    <xf numFmtId="0" fontId="2" fillId="2" borderId="15" xfId="1" applyFill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5" xfId="1" applyBorder="1" applyAlignment="1">
      <alignment horizontal="center" wrapText="1"/>
    </xf>
    <xf numFmtId="0" fontId="2" fillId="0" borderId="15" xfId="1" applyFill="1" applyBorder="1" applyAlignment="1">
      <alignment horizontal="center" wrapText="1"/>
    </xf>
    <xf numFmtId="0" fontId="2" fillId="0" borderId="15" xfId="1" applyBorder="1"/>
    <xf numFmtId="0" fontId="2" fillId="0" borderId="15" xfId="1" applyFill="1" applyBorder="1"/>
    <xf numFmtId="0" fontId="2" fillId="0" borderId="15" xfId="1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2" fontId="2" fillId="5" borderId="15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top" wrapText="1"/>
    </xf>
    <xf numFmtId="2" fontId="2" fillId="0" borderId="15" xfId="1" applyNumberFormat="1" applyFill="1" applyBorder="1" applyAlignment="1">
      <alignment horizontal="center"/>
    </xf>
    <xf numFmtId="0" fontId="2" fillId="0" borderId="15" xfId="1" applyFill="1" applyBorder="1" applyAlignment="1">
      <alignment horizontal="center"/>
    </xf>
    <xf numFmtId="2" fontId="2" fillId="5" borderId="15" xfId="1" applyNumberFormat="1" applyFill="1" applyBorder="1" applyAlignment="1">
      <alignment horizontal="center"/>
    </xf>
    <xf numFmtId="0" fontId="9" fillId="5" borderId="15" xfId="1" applyFont="1" applyFill="1" applyBorder="1" applyAlignment="1">
      <alignment horizontal="center" vertical="distributed"/>
    </xf>
    <xf numFmtId="2" fontId="9" fillId="5" borderId="15" xfId="1" applyNumberFormat="1" applyFont="1" applyFill="1" applyBorder="1" applyAlignment="1">
      <alignment vertical="distributed" wrapText="1"/>
    </xf>
    <xf numFmtId="2" fontId="2" fillId="0" borderId="15" xfId="1" applyNumberFormat="1" applyBorder="1" applyAlignment="1">
      <alignment horizontal="center"/>
    </xf>
    <xf numFmtId="2" fontId="9" fillId="5" borderId="15" xfId="1" applyNumberFormat="1" applyFont="1" applyFill="1" applyBorder="1" applyAlignment="1">
      <alignment wrapText="1"/>
    </xf>
    <xf numFmtId="0" fontId="2" fillId="0" borderId="15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7" fillId="0" borderId="16" xfId="1" applyFont="1" applyFill="1" applyBorder="1" applyAlignment="1">
      <alignment horizontal="center" vertical="top"/>
    </xf>
    <xf numFmtId="0" fontId="11" fillId="0" borderId="15" xfId="1" applyFont="1" applyFill="1" applyBorder="1" applyAlignment="1">
      <alignment horizontal="center" wrapText="1"/>
    </xf>
    <xf numFmtId="1" fontId="7" fillId="2" borderId="15" xfId="1" applyNumberFormat="1" applyFont="1" applyFill="1" applyBorder="1" applyAlignment="1">
      <alignment horizontal="center" vertical="top"/>
    </xf>
    <xf numFmtId="2" fontId="7" fillId="2" borderId="15" xfId="1" applyNumberFormat="1" applyFont="1" applyFill="1" applyBorder="1" applyAlignment="1">
      <alignment horizontal="center" vertical="top"/>
    </xf>
    <xf numFmtId="1" fontId="7" fillId="0" borderId="15" xfId="1" applyNumberFormat="1" applyFont="1" applyBorder="1" applyAlignment="1">
      <alignment horizontal="center" vertical="top"/>
    </xf>
    <xf numFmtId="2" fontId="7" fillId="0" borderId="15" xfId="1" applyNumberFormat="1" applyFont="1" applyBorder="1" applyAlignment="1">
      <alignment horizontal="center" vertical="top"/>
    </xf>
    <xf numFmtId="0" fontId="7" fillId="0" borderId="15" xfId="1" applyFont="1" applyFill="1" applyBorder="1"/>
    <xf numFmtId="3" fontId="7" fillId="2" borderId="15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0" fontId="2" fillId="0" borderId="0" xfId="1" applyFill="1"/>
    <xf numFmtId="3" fontId="2" fillId="2" borderId="0" xfId="1" applyNumberFormat="1" applyFill="1"/>
    <xf numFmtId="164" fontId="2" fillId="2" borderId="0" xfId="1" applyNumberFormat="1" applyFill="1"/>
    <xf numFmtId="4" fontId="2" fillId="2" borderId="0" xfId="1" applyNumberFormat="1" applyFill="1"/>
    <xf numFmtId="2" fontId="2" fillId="2" borderId="15" xfId="1" applyNumberFormat="1" applyFill="1" applyBorder="1" applyAlignment="1">
      <alignment horizontal="center"/>
    </xf>
    <xf numFmtId="2" fontId="2" fillId="0" borderId="15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/>
    </xf>
    <xf numFmtId="2" fontId="2" fillId="0" borderId="15" xfId="1" applyNumberFormat="1" applyFill="1" applyBorder="1"/>
    <xf numFmtId="2" fontId="2" fillId="0" borderId="15" xfId="1" applyNumberFormat="1" applyFont="1" applyFill="1" applyBorder="1"/>
    <xf numFmtId="2" fontId="7" fillId="0" borderId="15" xfId="1" applyNumberFormat="1" applyFont="1" applyFill="1" applyBorder="1"/>
    <xf numFmtId="2" fontId="2" fillId="2" borderId="15" xfId="1" applyNumberFormat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/>
    </xf>
    <xf numFmtId="0" fontId="2" fillId="4" borderId="0" xfId="1" applyFill="1"/>
    <xf numFmtId="0" fontId="3" fillId="0" borderId="0" xfId="1" applyFont="1" applyFill="1" applyAlignment="1">
      <alignment horizontal="center"/>
    </xf>
    <xf numFmtId="0" fontId="6" fillId="4" borderId="10" xfId="1" applyFont="1" applyFill="1" applyBorder="1" applyAlignment="1">
      <alignment horizontal="center" vertical="top" wrapText="1"/>
    </xf>
    <xf numFmtId="0" fontId="2" fillId="4" borderId="14" xfId="1" applyFill="1" applyBorder="1"/>
    <xf numFmtId="0" fontId="2" fillId="4" borderId="15" xfId="1" applyFill="1" applyBorder="1" applyAlignment="1">
      <alignment horizontal="center"/>
    </xf>
    <xf numFmtId="2" fontId="12" fillId="0" borderId="15" xfId="1" applyNumberFormat="1" applyFont="1" applyFill="1" applyBorder="1"/>
    <xf numFmtId="0" fontId="7" fillId="0" borderId="16" xfId="1" applyFont="1" applyFill="1" applyBorder="1" applyAlignment="1">
      <alignment horizontal="center" vertical="top" wrapText="1"/>
    </xf>
    <xf numFmtId="1" fontId="7" fillId="0" borderId="15" xfId="1" applyNumberFormat="1" applyFont="1" applyFill="1" applyBorder="1" applyAlignment="1">
      <alignment horizontal="center" vertical="top"/>
    </xf>
    <xf numFmtId="0" fontId="2" fillId="0" borderId="0" xfId="1" applyFill="1" applyBorder="1"/>
    <xf numFmtId="16" fontId="13" fillId="0" borderId="0" xfId="8" applyNumberFormat="1" applyFont="1" applyFill="1" applyBorder="1" applyAlignment="1">
      <alignment vertical="center" wrapText="1"/>
    </xf>
    <xf numFmtId="0" fontId="13" fillId="0" borderId="0" xfId="8" applyFont="1" applyFill="1" applyBorder="1" applyAlignment="1">
      <alignment vertical="center" wrapText="1"/>
    </xf>
    <xf numFmtId="164" fontId="13" fillId="0" borderId="0" xfId="8" applyNumberFormat="1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vertical="center" wrapText="1"/>
    </xf>
    <xf numFmtId="0" fontId="13" fillId="0" borderId="0" xfId="8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left" wrapText="1"/>
    </xf>
    <xf numFmtId="0" fontId="14" fillId="0" borderId="0" xfId="8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2" fillId="5" borderId="15" xfId="1" applyFill="1" applyBorder="1" applyAlignment="1">
      <alignment horizontal="center"/>
    </xf>
    <xf numFmtId="2" fontId="2" fillId="0" borderId="0" xfId="1" applyNumberFormat="1"/>
    <xf numFmtId="2" fontId="2" fillId="5" borderId="15" xfId="1" applyNumberFormat="1" applyFont="1" applyFill="1" applyBorder="1"/>
    <xf numFmtId="0" fontId="14" fillId="0" borderId="0" xfId="8" applyFont="1" applyFill="1" applyBorder="1" applyAlignment="1">
      <alignment horizontal="center" wrapText="1"/>
    </xf>
    <xf numFmtId="0" fontId="2" fillId="0" borderId="0" xfId="1" applyFill="1" applyBorder="1" applyAlignment="1">
      <alignment horizontal="center"/>
    </xf>
    <xf numFmtId="0" fontId="8" fillId="0" borderId="15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4" borderId="11" xfId="1" applyFont="1" applyFill="1" applyBorder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6" fillId="4" borderId="11" xfId="1" applyFont="1" applyFill="1" applyBorder="1" applyAlignment="1">
      <alignment horizontal="center" vertical="top" wrapText="1"/>
    </xf>
    <xf numFmtId="0" fontId="6" fillId="4" borderId="12" xfId="1" applyFont="1" applyFill="1" applyBorder="1" applyAlignment="1">
      <alignment horizontal="center" vertical="top" wrapText="1"/>
    </xf>
    <xf numFmtId="0" fontId="7" fillId="4" borderId="13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7" fillId="0" borderId="4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18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3" fillId="0" borderId="0" xfId="1" applyFont="1" applyAlignment="1">
      <alignment horizontal="center"/>
    </xf>
    <xf numFmtId="0" fontId="7" fillId="0" borderId="15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7" fillId="4" borderId="4" xfId="1" applyFont="1" applyFill="1" applyBorder="1" applyAlignment="1">
      <alignment horizontal="center" vertical="top" wrapText="1"/>
    </xf>
    <xf numFmtId="0" fontId="7" fillId="4" borderId="6" xfId="1" applyFont="1" applyFill="1" applyBorder="1" applyAlignment="1">
      <alignment horizontal="center" vertical="top" wrapText="1"/>
    </xf>
    <xf numFmtId="0" fontId="7" fillId="4" borderId="7" xfId="1" applyFont="1" applyFill="1" applyBorder="1" applyAlignment="1">
      <alignment vertical="top" wrapText="1"/>
    </xf>
    <xf numFmtId="0" fontId="4" fillId="0" borderId="0" xfId="1" applyFont="1" applyBorder="1" applyAlignment="1">
      <alignment horizontal="center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vertical="top" wrapText="1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topLeftCell="C10" zoomScaleNormal="100" workbookViewId="0">
      <pane xSplit="8" ySplit="4" topLeftCell="K119" activePane="bottomRight" state="frozen"/>
      <selection activeCell="C10" sqref="C10"/>
      <selection pane="topRight" activeCell="K10" sqref="K10"/>
      <selection pane="bottomLeft" activeCell="C20" sqref="C20"/>
      <selection pane="bottomRight" activeCell="F137" sqref="F137"/>
    </sheetView>
  </sheetViews>
  <sheetFormatPr defaultRowHeight="12.75" x14ac:dyDescent="0.2"/>
  <cols>
    <col min="1" max="1" width="29.140625" style="1" customWidth="1"/>
    <col min="2" max="2" width="39.28515625" style="1" customWidth="1"/>
    <col min="3" max="3" width="26.140625" style="1" customWidth="1"/>
    <col min="4" max="4" width="13.28515625" style="51" customWidth="1"/>
    <col min="5" max="5" width="11.5703125" style="51" customWidth="1"/>
    <col min="6" max="6" width="11.140625" style="51" customWidth="1"/>
    <col min="7" max="7" width="11.7109375" style="51" customWidth="1"/>
    <col min="8" max="8" width="12" style="51" customWidth="1"/>
    <col min="9" max="9" width="11.140625" style="51" customWidth="1"/>
    <col min="10" max="10" width="19.42578125" style="51" customWidth="1"/>
    <col min="11" max="11" width="12.85546875" style="51" customWidth="1"/>
    <col min="12" max="12" width="10.85546875" style="1" customWidth="1"/>
    <col min="13" max="14" width="11.5703125" style="1" customWidth="1"/>
    <col min="15" max="15" width="12" style="1" customWidth="1"/>
    <col min="16" max="16" width="13" style="1" customWidth="1"/>
    <col min="17" max="17" width="12.7109375" style="1" customWidth="1"/>
    <col min="18" max="16384" width="9.140625" style="1"/>
  </cols>
  <sheetData>
    <row r="1" spans="1:17" ht="15.75" x14ac:dyDescent="0.25">
      <c r="I1" s="108"/>
      <c r="J1" s="108"/>
      <c r="K1" s="108"/>
      <c r="L1" s="108"/>
      <c r="M1" s="3" t="s">
        <v>0</v>
      </c>
      <c r="N1" s="3"/>
    </row>
    <row r="2" spans="1:17" ht="15.75" x14ac:dyDescent="0.25">
      <c r="B2" s="1" t="s">
        <v>1</v>
      </c>
      <c r="I2" s="108"/>
      <c r="J2" s="108"/>
      <c r="K2" s="108"/>
      <c r="L2" s="108"/>
      <c r="M2" s="3" t="s">
        <v>2</v>
      </c>
      <c r="N2" s="3"/>
      <c r="O2" s="3"/>
    </row>
    <row r="3" spans="1:17" ht="15.75" x14ac:dyDescent="0.25">
      <c r="I3" s="108"/>
      <c r="J3" s="108"/>
      <c r="K3" s="108"/>
      <c r="L3" s="108"/>
      <c r="M3" s="3" t="s">
        <v>3</v>
      </c>
      <c r="N3" s="3"/>
      <c r="O3" s="3"/>
    </row>
    <row r="4" spans="1:17" ht="15.75" x14ac:dyDescent="0.25">
      <c r="I4" s="65"/>
      <c r="J4" s="65"/>
      <c r="K4" s="65"/>
      <c r="L4" s="5"/>
      <c r="M4" s="3" t="s">
        <v>4</v>
      </c>
      <c r="N4" s="3"/>
      <c r="O4" s="3"/>
    </row>
    <row r="5" spans="1:17" ht="15.75" x14ac:dyDescent="0.25">
      <c r="I5" s="108"/>
      <c r="J5" s="108"/>
      <c r="K5" s="108"/>
      <c r="L5" s="108"/>
      <c r="M5" s="3" t="s">
        <v>5</v>
      </c>
      <c r="N5" s="3"/>
      <c r="O5" s="3"/>
    </row>
    <row r="6" spans="1:17" ht="15.75" x14ac:dyDescent="0.25">
      <c r="I6" s="108"/>
      <c r="J6" s="108"/>
      <c r="K6" s="108"/>
      <c r="L6" s="108"/>
      <c r="O6" s="3"/>
    </row>
    <row r="7" spans="1:17" ht="15.75" x14ac:dyDescent="0.25">
      <c r="I7" s="108"/>
      <c r="J7" s="108"/>
      <c r="K7" s="108"/>
      <c r="L7" s="108"/>
    </row>
    <row r="8" spans="1:17" ht="15.75" x14ac:dyDescent="0.25">
      <c r="I8" s="65"/>
      <c r="J8" s="65"/>
      <c r="K8" s="65"/>
    </row>
    <row r="9" spans="1:17" ht="12.75" customHeight="1" x14ac:dyDescent="0.2"/>
    <row r="10" spans="1:17" x14ac:dyDescent="0.2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7" ht="15.75" x14ac:dyDescent="0.25">
      <c r="B11" s="99" t="s">
        <v>125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7" ht="13.5" thickBot="1" x14ac:dyDescent="0.2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7" ht="127.5" customHeight="1" thickTop="1" thickBot="1" x14ac:dyDescent="0.25">
      <c r="A13" s="11" t="s">
        <v>7</v>
      </c>
      <c r="B13" s="11" t="s">
        <v>8</v>
      </c>
      <c r="C13" s="12" t="s">
        <v>9</v>
      </c>
      <c r="D13" s="101" t="s">
        <v>10</v>
      </c>
      <c r="E13" s="101"/>
      <c r="F13" s="101" t="s">
        <v>11</v>
      </c>
      <c r="G13" s="101"/>
      <c r="H13" s="102" t="s">
        <v>12</v>
      </c>
      <c r="I13" s="103"/>
      <c r="J13" s="104" t="s">
        <v>13</v>
      </c>
      <c r="K13" s="105"/>
      <c r="L13" s="106" t="s">
        <v>14</v>
      </c>
      <c r="M13" s="107"/>
      <c r="N13" s="106" t="s">
        <v>15</v>
      </c>
      <c r="O13" s="107"/>
      <c r="P13" s="106" t="s">
        <v>16</v>
      </c>
      <c r="Q13" s="107"/>
    </row>
    <row r="14" spans="1:17" ht="13.5" thickTop="1" x14ac:dyDescent="0.2">
      <c r="A14" s="13">
        <v>1</v>
      </c>
      <c r="B14" s="14">
        <v>2</v>
      </c>
      <c r="C14" s="66">
        <v>3</v>
      </c>
      <c r="D14" s="95">
        <v>4</v>
      </c>
      <c r="E14" s="96"/>
      <c r="F14" s="97">
        <v>5</v>
      </c>
      <c r="G14" s="92"/>
      <c r="H14" s="91">
        <v>6</v>
      </c>
      <c r="I14" s="92"/>
      <c r="J14" s="91">
        <v>7</v>
      </c>
      <c r="K14" s="92"/>
      <c r="L14" s="91">
        <v>8</v>
      </c>
      <c r="M14" s="92"/>
      <c r="N14" s="91">
        <v>9</v>
      </c>
      <c r="O14" s="92"/>
      <c r="P14" s="91">
        <v>10</v>
      </c>
      <c r="Q14" s="92"/>
    </row>
    <row r="15" spans="1:17" ht="12.75" customHeight="1" x14ac:dyDescent="0.2">
      <c r="A15" s="16"/>
      <c r="B15" s="16"/>
      <c r="C15" s="67"/>
      <c r="D15" s="68" t="s">
        <v>17</v>
      </c>
      <c r="E15" s="68" t="s">
        <v>18</v>
      </c>
      <c r="F15" s="68" t="s">
        <v>17</v>
      </c>
      <c r="G15" s="68" t="s">
        <v>18</v>
      </c>
      <c r="H15" s="68" t="s">
        <v>17</v>
      </c>
      <c r="I15" s="68" t="s">
        <v>18</v>
      </c>
      <c r="J15" s="68" t="s">
        <v>17</v>
      </c>
      <c r="K15" s="68" t="s">
        <v>18</v>
      </c>
      <c r="L15" s="68" t="s">
        <v>17</v>
      </c>
      <c r="M15" s="68" t="s">
        <v>19</v>
      </c>
      <c r="N15" s="68" t="s">
        <v>17</v>
      </c>
      <c r="O15" s="68" t="s">
        <v>19</v>
      </c>
      <c r="P15" s="68" t="s">
        <v>17</v>
      </c>
      <c r="Q15" s="68" t="s">
        <v>19</v>
      </c>
    </row>
    <row r="16" spans="1:17" ht="28.5" customHeight="1" x14ac:dyDescent="0.25">
      <c r="A16" s="19" t="s">
        <v>20</v>
      </c>
      <c r="B16" s="19" t="s">
        <v>21</v>
      </c>
      <c r="C16" s="93" t="s">
        <v>22</v>
      </c>
      <c r="D16" s="94"/>
      <c r="E16" s="30"/>
      <c r="F16" s="30"/>
      <c r="G16" s="30"/>
      <c r="H16" s="30"/>
      <c r="I16" s="30"/>
      <c r="J16" s="30"/>
      <c r="K16" s="30"/>
      <c r="L16" s="18"/>
      <c r="M16" s="18"/>
      <c r="N16" s="18"/>
      <c r="O16" s="18"/>
      <c r="P16" s="18"/>
      <c r="Q16" s="18"/>
    </row>
    <row r="17" spans="1:17" ht="12" customHeight="1" x14ac:dyDescent="0.2">
      <c r="A17" s="21"/>
      <c r="B17" s="21"/>
      <c r="C17" s="23" t="s">
        <v>23</v>
      </c>
      <c r="D17" s="29">
        <f>'Октябрь 2014г. по 6-10'!D17+'Октябрь 2014г. по 0,4'!D23</f>
        <v>60</v>
      </c>
      <c r="E17" s="29">
        <f>'Октябрь 2014г. по 6-10'!E17+'Октябрь 2014г. по 0,4'!E23</f>
        <v>933</v>
      </c>
      <c r="F17" s="29">
        <f>'Октябрь 2014г. по 6-10'!F17+'Октябрь 2014г. по 0,4'!F23</f>
        <v>59</v>
      </c>
      <c r="G17" s="29">
        <f>'Октябрь 2014г. по 6-10'!G17+'Октябрь 2014г. по 0,4'!G23</f>
        <v>929</v>
      </c>
      <c r="H17" s="29">
        <f>'Октябрь 2014г. по 6-10'!H17+'Октябрь 2014г. по 0,4'!H23</f>
        <v>0</v>
      </c>
      <c r="I17" s="29">
        <f>'Октябрь 2014г. по 6-10'!I17+'Октябрь 2014г. по 0,4'!I23</f>
        <v>0</v>
      </c>
      <c r="J17" s="29">
        <f>'Октябрь 2014г. по 6-10'!J17+'Октябрь 2014г. по 0,4'!J23</f>
        <v>45</v>
      </c>
      <c r="K17" s="29">
        <f>'Октябрь 2014г. по 6-10'!K17+'Октябрь 2014г. по 0,4'!K23</f>
        <v>296.55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12" customHeight="1" x14ac:dyDescent="0.2">
      <c r="A18" s="21"/>
      <c r="B18" s="21"/>
      <c r="C18" s="23" t="s">
        <v>24</v>
      </c>
      <c r="D18" s="29">
        <f>'Октябрь 2014г. по 6-10'!D18+'Октябрь 2014г. по 0,4'!D24</f>
        <v>0</v>
      </c>
      <c r="E18" s="29">
        <f>'Октябрь 2014г. по 6-10'!E18+'Октябрь 2014г. по 0,4'!E24</f>
        <v>0</v>
      </c>
      <c r="F18" s="29">
        <f>'Октябрь 2014г. по 6-10'!F18+'Октябрь 2014г. по 0,4'!F24</f>
        <v>0</v>
      </c>
      <c r="G18" s="29">
        <f>'Октябрь 2014г. по 6-10'!G18+'Октябрь 2014г. по 0,4'!G24</f>
        <v>0</v>
      </c>
      <c r="H18" s="29">
        <f>'Октябрь 2014г. по 6-10'!H18+'Октябрь 2014г. по 0,4'!H24</f>
        <v>0</v>
      </c>
      <c r="I18" s="29">
        <f>'Октябрь 2014г. по 6-10'!I18+'Октябрь 2014г. по 0,4'!I24</f>
        <v>0</v>
      </c>
      <c r="J18" s="29">
        <f>'Октябрь 2014г. по 6-10'!J18+'Октябрь 2014г. по 0,4'!J24</f>
        <v>0</v>
      </c>
      <c r="K18" s="29">
        <f>'Октябрь 2014г. по 6-10'!K18+'Октябрь 2014г. по 0,4'!K24</f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ht="12" customHeight="1" x14ac:dyDescent="0.2">
      <c r="A19" s="21"/>
      <c r="B19" s="21"/>
      <c r="C19" s="23" t="s">
        <v>25</v>
      </c>
      <c r="D19" s="29">
        <f>'Октябрь 2014г. по 6-10'!D19+'Октябрь 2014г. по 0,4'!D25</f>
        <v>0</v>
      </c>
      <c r="E19" s="29">
        <f>'Октябрь 2014г. по 6-10'!E19+'Октябрь 2014г. по 0,4'!E25</f>
        <v>0</v>
      </c>
      <c r="F19" s="29">
        <f>'Октябрь 2014г. по 6-10'!F19+'Октябрь 2014г. по 0,4'!F25</f>
        <v>0</v>
      </c>
      <c r="G19" s="29">
        <f>'Октябрь 2014г. по 6-10'!G19+'Октябрь 2014г. по 0,4'!G25</f>
        <v>0</v>
      </c>
      <c r="H19" s="29">
        <f>'Октябрь 2014г. по 6-10'!H19+'Октябрь 2014г. по 0,4'!H25</f>
        <v>0</v>
      </c>
      <c r="I19" s="29">
        <f>'Октябрь 2014г. по 6-10'!I19+'Октябрь 2014г. по 0,4'!I25</f>
        <v>0</v>
      </c>
      <c r="J19" s="29">
        <f>'Октябрь 2014г. по 6-10'!J19+'Октябрь 2014г. по 0,4'!J25</f>
        <v>1</v>
      </c>
      <c r="K19" s="29">
        <f>'Октябрь 2014г. по 6-10'!K19+'Октябрь 2014г. по 0,4'!K25</f>
        <v>450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ht="11.25" customHeight="1" x14ac:dyDescent="0.2">
      <c r="A20" s="21"/>
      <c r="B20" s="21"/>
      <c r="C20" s="23" t="s">
        <v>26</v>
      </c>
      <c r="D20" s="29">
        <f>'Октябрь 2014г. по 6-10'!D20+'Октябрь 2014г. по 0,4'!D26</f>
        <v>0</v>
      </c>
      <c r="E20" s="29">
        <f>'Октябрь 2014г. по 6-10'!E20+'Октябрь 2014г. по 0,4'!E26</f>
        <v>0</v>
      </c>
      <c r="F20" s="29">
        <f>'Октябрь 2014г. по 6-10'!F20+'Октябрь 2014г. по 0,4'!F26</f>
        <v>0</v>
      </c>
      <c r="G20" s="29">
        <f>'Октябрь 2014г. по 6-10'!G20+'Октябрь 2014г. по 0,4'!G26</f>
        <v>0</v>
      </c>
      <c r="H20" s="29">
        <f>'Октябрь 2014г. по 6-10'!H20+'Октябрь 2014г. по 0,4'!H26</f>
        <v>0</v>
      </c>
      <c r="I20" s="29">
        <f>'Октябрь 2014г. по 6-10'!I20+'Октябрь 2014г. по 0,4'!I26</f>
        <v>0</v>
      </c>
      <c r="J20" s="29">
        <f>'Октябрь 2014г. по 6-10'!J20+'Октябрь 2014г. по 0,4'!J26</f>
        <v>0</v>
      </c>
      <c r="K20" s="29">
        <f>'Октябрь 2014г. по 6-10'!K20+'Октябрь 2014г. по 0,4'!K26</f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ht="11.25" customHeight="1" x14ac:dyDescent="0.2">
      <c r="A21" s="21"/>
      <c r="B21" s="21"/>
      <c r="C21" s="23" t="s">
        <v>27</v>
      </c>
      <c r="D21" s="29">
        <f>'Октябрь 2014г. по 6-10'!D21+'Октябрь 2014г. по 0,4'!D27</f>
        <v>0</v>
      </c>
      <c r="E21" s="29">
        <f>'Октябрь 2014г. по 6-10'!E21+'Октябрь 2014г. по 0,4'!E27</f>
        <v>0</v>
      </c>
      <c r="F21" s="29">
        <f>'Октябрь 2014г. по 6-10'!F21+'Октябрь 2014г. по 0,4'!F27</f>
        <v>1</v>
      </c>
      <c r="G21" s="29">
        <f>'Октябрь 2014г. по 6-10'!G21+'Октябрь 2014г. по 0,4'!G27</f>
        <v>814</v>
      </c>
      <c r="H21" s="29">
        <f>'Октябрь 2014г. по 6-10'!H21+'Октябрь 2014г. по 0,4'!H27</f>
        <v>0</v>
      </c>
      <c r="I21" s="29">
        <f>'Октябрь 2014г. по 6-10'!I21+'Октябрь 2014г. по 0,4'!I27</f>
        <v>0</v>
      </c>
      <c r="J21" s="29">
        <f>'Октябрь 2014г. по 6-10'!J21+'Октябрь 2014г. по 0,4'!J27</f>
        <v>0</v>
      </c>
      <c r="K21" s="29">
        <f>'Октябрь 2014г. по 6-10'!K21+'Октябрь 2014г. по 0,4'!K27</f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12.75" customHeight="1" x14ac:dyDescent="0.2">
      <c r="A22" s="21"/>
      <c r="B22" s="21"/>
      <c r="C22" s="23" t="s">
        <v>28</v>
      </c>
      <c r="D22" s="29">
        <f>'Октябрь 2014г. по 6-10'!D22+'Октябрь 2014г. по 0,4'!D28</f>
        <v>3</v>
      </c>
      <c r="E22" s="29">
        <f>'Октябрь 2014г. по 6-10'!E22+'Октябрь 2014г. по 0,4'!E28</f>
        <v>10</v>
      </c>
      <c r="F22" s="29">
        <f>'Октябрь 2014г. по 6-10'!F22+'Октябрь 2014г. по 0,4'!F28</f>
        <v>3</v>
      </c>
      <c r="G22" s="29">
        <f>'Октябрь 2014г. по 6-10'!G22+'Октябрь 2014г. по 0,4'!G28</f>
        <v>10</v>
      </c>
      <c r="H22" s="29">
        <f>'Октябрь 2014г. по 6-10'!H22+'Октябрь 2014г. по 0,4'!H28</f>
        <v>0</v>
      </c>
      <c r="I22" s="29">
        <f>'Октябрь 2014г. по 6-10'!I22+'Октябрь 2014г. по 0,4'!I28</f>
        <v>0</v>
      </c>
      <c r="J22" s="29">
        <f>'Октябрь 2014г. по 6-10'!J22+'Октябрь 2014г. по 0,4'!J28</f>
        <v>5</v>
      </c>
      <c r="K22" s="29">
        <f>'Октябрь 2014г. по 6-10'!K22+'Октябрь 2014г. по 0,4'!K28</f>
        <v>42.5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1.25" customHeight="1" x14ac:dyDescent="0.2">
      <c r="A23" s="21"/>
      <c r="B23" s="21"/>
      <c r="C23" s="23" t="s">
        <v>29</v>
      </c>
      <c r="D23" s="29">
        <f>'Октябрь 2014г. по 6-10'!D23+'Октябрь 2014г. по 0,4'!D29</f>
        <v>77</v>
      </c>
      <c r="E23" s="29">
        <f>'Октябрь 2014г. по 6-10'!E23+'Октябрь 2014г. по 0,4'!E29</f>
        <v>567.22500000000002</v>
      </c>
      <c r="F23" s="29">
        <f>'Октябрь 2014г. по 6-10'!F23+'Октябрь 2014г. по 0,4'!F29</f>
        <v>77</v>
      </c>
      <c r="G23" s="29">
        <f>'Октябрь 2014г. по 6-10'!G23+'Октябрь 2014г. по 0,4'!G29</f>
        <v>567.22500000000002</v>
      </c>
      <c r="H23" s="29">
        <f>'Октябрь 2014г. по 6-10'!H23+'Октябрь 2014г. по 0,4'!H29</f>
        <v>0</v>
      </c>
      <c r="I23" s="29">
        <f>'Октябрь 2014г. по 6-10'!I23+'Октябрь 2014г. по 0,4'!I29</f>
        <v>0</v>
      </c>
      <c r="J23" s="29">
        <f>'Октябрь 2014г. по 6-10'!J23+'Октябрь 2014г. по 0,4'!J29</f>
        <v>89</v>
      </c>
      <c r="K23" s="29">
        <f>'Октябрь 2014г. по 6-10'!K23+'Октябрь 2014г. по 0,4'!K29</f>
        <v>705.6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16.5" customHeight="1" x14ac:dyDescent="0.2">
      <c r="A24" s="21"/>
      <c r="B24" s="21"/>
      <c r="C24" s="28" t="s">
        <v>30</v>
      </c>
      <c r="D24" s="30">
        <f>D17+D18+D19+D20+D21+D22+D23</f>
        <v>140</v>
      </c>
      <c r="E24" s="30">
        <f t="shared" ref="E24:Q24" si="0">E17+E18+E19+E20+E21+E22+E23</f>
        <v>1510.2249999999999</v>
      </c>
      <c r="F24" s="30">
        <f t="shared" si="0"/>
        <v>140</v>
      </c>
      <c r="G24" s="30">
        <f t="shared" si="0"/>
        <v>2320.2249999999999</v>
      </c>
      <c r="H24" s="30">
        <f t="shared" si="0"/>
        <v>0</v>
      </c>
      <c r="I24" s="30">
        <f t="shared" si="0"/>
        <v>0</v>
      </c>
      <c r="J24" s="30">
        <f t="shared" si="0"/>
        <v>140</v>
      </c>
      <c r="K24" s="30">
        <f t="shared" si="0"/>
        <v>1494.65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P24" s="18">
        <f t="shared" si="0"/>
        <v>0</v>
      </c>
      <c r="Q24" s="18">
        <f t="shared" si="0"/>
        <v>0</v>
      </c>
    </row>
    <row r="25" spans="1:17" ht="26.25" customHeight="1" x14ac:dyDescent="0.25">
      <c r="A25" s="21"/>
      <c r="B25" s="21"/>
      <c r="C25" s="93" t="s">
        <v>31</v>
      </c>
      <c r="D25" s="94"/>
      <c r="E25" s="30"/>
      <c r="F25" s="30"/>
      <c r="G25" s="30"/>
      <c r="H25" s="30"/>
      <c r="I25" s="30"/>
      <c r="J25" s="30"/>
      <c r="K25" s="30"/>
      <c r="L25" s="18"/>
      <c r="M25" s="18"/>
      <c r="N25" s="18"/>
      <c r="O25" s="18"/>
      <c r="P25" s="18"/>
      <c r="Q25" s="18"/>
    </row>
    <row r="26" spans="1:17" ht="12" customHeight="1" x14ac:dyDescent="0.2">
      <c r="A26" s="21"/>
      <c r="B26" s="21"/>
      <c r="C26" s="23" t="s">
        <v>32</v>
      </c>
      <c r="D26" s="29">
        <f>'Октябрь 2014г. по 6-10'!D26+'Октябрь 2014г. по 0,4'!D32</f>
        <v>14</v>
      </c>
      <c r="E26" s="29">
        <f>'Октябрь 2014г. по 6-10'!E26+'Октябрь 2014г. по 0,4'!E32</f>
        <v>792.09999999999991</v>
      </c>
      <c r="F26" s="29">
        <f>'Октябрь 2014г. по 6-10'!F26+'Октябрь 2014г. по 0,4'!F32</f>
        <v>14</v>
      </c>
      <c r="G26" s="29">
        <f>'Октябрь 2014г. по 6-10'!G26+'Октябрь 2014г. по 0,4'!G32</f>
        <v>792.09999999999991</v>
      </c>
      <c r="H26" s="29">
        <f>'Октябрь 2014г. по 6-10'!H26+'Октябрь 2014г. по 0,4'!H32</f>
        <v>1</v>
      </c>
      <c r="I26" s="29">
        <f>'Октябрь 2014г. по 6-10'!I26+'Октябрь 2014г. по 0,4'!I32</f>
        <v>471</v>
      </c>
      <c r="J26" s="29">
        <f>'Октябрь 2014г. по 6-10'!J26+'Октябрь 2014г. по 0,4'!J32</f>
        <v>15</v>
      </c>
      <c r="K26" s="29">
        <f>'Октябрь 2014г. по 6-10'!K26+'Октябрь 2014г. по 0,4'!K32</f>
        <v>1606.6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12.75" customHeight="1" x14ac:dyDescent="0.2">
      <c r="A27" s="21"/>
      <c r="B27" s="21"/>
      <c r="C27" s="23" t="s">
        <v>33</v>
      </c>
      <c r="D27" s="29">
        <f>'Октябрь 2014г. по 6-10'!D27+'Октябрь 2014г. по 0,4'!D33</f>
        <v>2</v>
      </c>
      <c r="E27" s="29">
        <f>'Октябрь 2014г. по 6-10'!E27+'Октябрь 2014г. по 0,4'!E33</f>
        <v>9</v>
      </c>
      <c r="F27" s="29">
        <f>'Октябрь 2014г. по 6-10'!F27+'Октябрь 2014г. по 0,4'!F33</f>
        <v>2</v>
      </c>
      <c r="G27" s="29">
        <f>'Октябрь 2014г. по 6-10'!G27+'Октябрь 2014г. по 0,4'!G33</f>
        <v>9</v>
      </c>
      <c r="H27" s="29">
        <f>'Октябрь 2014г. по 6-10'!H27+'Октябрь 2014г. по 0,4'!H33</f>
        <v>0</v>
      </c>
      <c r="I27" s="29">
        <f>'Октябрь 2014г. по 6-10'!I27+'Октябрь 2014г. по 0,4'!I33</f>
        <v>0</v>
      </c>
      <c r="J27" s="29">
        <f>'Октябрь 2014г. по 6-10'!J27+'Октябрь 2014г. по 0,4'!J33</f>
        <v>3</v>
      </c>
      <c r="K27" s="29">
        <f>'Октябрь 2014г. по 6-10'!K27+'Октябрь 2014г. по 0,4'!K33</f>
        <v>434.5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12.75" customHeight="1" x14ac:dyDescent="0.2">
      <c r="A28" s="21"/>
      <c r="B28" s="21"/>
      <c r="C28" s="23" t="s">
        <v>34</v>
      </c>
      <c r="D28" s="29">
        <f>'Октябрь 2014г. по 6-10'!D28+'Октябрь 2014г. по 0,4'!D34</f>
        <v>9</v>
      </c>
      <c r="E28" s="29">
        <f>'Октябрь 2014г. по 6-10'!E28+'Октябрь 2014г. по 0,4'!E34</f>
        <v>485.5</v>
      </c>
      <c r="F28" s="29">
        <f>'Октябрь 2014г. по 6-10'!F28+'Октябрь 2014г. по 0,4'!F34</f>
        <v>9</v>
      </c>
      <c r="G28" s="29">
        <f>'Октябрь 2014г. по 6-10'!G28+'Октябрь 2014г. по 0,4'!G34</f>
        <v>485.5</v>
      </c>
      <c r="H28" s="29">
        <f>'Октябрь 2014г. по 6-10'!H28+'Октябрь 2014г. по 0,4'!H34</f>
        <v>0</v>
      </c>
      <c r="I28" s="29">
        <f>'Октябрь 2014г. по 6-10'!I28+'Октябрь 2014г. по 0,4'!I34</f>
        <v>0</v>
      </c>
      <c r="J28" s="29">
        <f>'Октябрь 2014г. по 6-10'!J28+'Октябрь 2014г. по 0,4'!J34</f>
        <v>18</v>
      </c>
      <c r="K28" s="29">
        <f>'Октябрь 2014г. по 6-10'!K28+'Октябрь 2014г. по 0,4'!K34</f>
        <v>809.78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ht="12.75" customHeight="1" x14ac:dyDescent="0.2">
      <c r="A29" s="21"/>
      <c r="B29" s="21"/>
      <c r="C29" s="23" t="s">
        <v>35</v>
      </c>
      <c r="D29" s="29">
        <f>'Октябрь 2014г. по 6-10'!D29+'Октябрь 2014г. по 0,4'!D35</f>
        <v>3</v>
      </c>
      <c r="E29" s="29">
        <f>'Октябрь 2014г. по 6-10'!E29+'Октябрь 2014г. по 0,4'!E35</f>
        <v>30</v>
      </c>
      <c r="F29" s="29">
        <f>'Октябрь 2014г. по 6-10'!F29+'Октябрь 2014г. по 0,4'!F35</f>
        <v>3</v>
      </c>
      <c r="G29" s="29">
        <f>'Октябрь 2014г. по 6-10'!G29+'Октябрь 2014г. по 0,4'!G35</f>
        <v>30</v>
      </c>
      <c r="H29" s="29">
        <f>'Октябрь 2014г. по 6-10'!H29+'Октябрь 2014г. по 0,4'!H35</f>
        <v>0</v>
      </c>
      <c r="I29" s="29">
        <f>'Октябрь 2014г. по 6-10'!I29+'Октябрь 2014г. по 0,4'!I35</f>
        <v>0</v>
      </c>
      <c r="J29" s="29">
        <f>'Октябрь 2014г. по 6-10'!J29+'Октябрь 2014г. по 0,4'!J35</f>
        <v>4</v>
      </c>
      <c r="K29" s="29">
        <f>'Октябрь 2014г. по 6-10'!K29+'Октябрь 2014г. по 0,4'!K35</f>
        <v>27.9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12.75" customHeight="1" x14ac:dyDescent="0.2">
      <c r="A30" s="21"/>
      <c r="B30" s="21"/>
      <c r="C30" s="23" t="s">
        <v>36</v>
      </c>
      <c r="D30" s="29">
        <f>'Октябрь 2014г. по 6-10'!D30+'Октябрь 2014г. по 0,4'!D36</f>
        <v>2</v>
      </c>
      <c r="E30" s="29">
        <f>'Октябрь 2014г. по 6-10'!E30+'Октябрь 2014г. по 0,4'!E36</f>
        <v>69</v>
      </c>
      <c r="F30" s="29">
        <f>'Октябрь 2014г. по 6-10'!F30+'Октябрь 2014г. по 0,4'!F36</f>
        <v>2</v>
      </c>
      <c r="G30" s="29">
        <f>'Октябрь 2014г. по 6-10'!G30+'Октябрь 2014г. по 0,4'!G36</f>
        <v>69</v>
      </c>
      <c r="H30" s="29">
        <f>'Октябрь 2014г. по 6-10'!H30+'Октябрь 2014г. по 0,4'!H36</f>
        <v>0</v>
      </c>
      <c r="I30" s="29">
        <f>'Октябрь 2014г. по 6-10'!I30+'Октябрь 2014г. по 0,4'!I36</f>
        <v>0</v>
      </c>
      <c r="J30" s="29">
        <f>'Октябрь 2014г. по 6-10'!J30+'Октябрь 2014г. по 0,4'!J36</f>
        <v>5</v>
      </c>
      <c r="K30" s="29">
        <f>'Октябрь 2014г. по 6-10'!K30+'Октябрь 2014г. по 0,4'!K36</f>
        <v>91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12.75" customHeight="1" x14ac:dyDescent="0.2">
      <c r="A31" s="21"/>
      <c r="B31" s="21"/>
      <c r="C31" s="23" t="s">
        <v>37</v>
      </c>
      <c r="D31" s="29">
        <f>'Октябрь 2014г. по 6-10'!D31+'Октябрь 2014г. по 0,4'!D37</f>
        <v>0</v>
      </c>
      <c r="E31" s="29">
        <f>'Октябрь 2014г. по 6-10'!E31+'Октябрь 2014г. по 0,4'!E37</f>
        <v>0</v>
      </c>
      <c r="F31" s="29">
        <f>'Октябрь 2014г. по 6-10'!F31+'Октябрь 2014г. по 0,4'!F37</f>
        <v>0</v>
      </c>
      <c r="G31" s="29">
        <f>'Октябрь 2014г. по 6-10'!G31+'Октябрь 2014г. по 0,4'!G37</f>
        <v>0</v>
      </c>
      <c r="H31" s="29">
        <f>'Октябрь 2014г. по 6-10'!H31+'Октябрь 2014г. по 0,4'!H37</f>
        <v>0</v>
      </c>
      <c r="I31" s="29">
        <f>'Октябрь 2014г. по 6-10'!I31+'Октябрь 2014г. по 0,4'!I37</f>
        <v>0</v>
      </c>
      <c r="J31" s="29">
        <f>'Октябрь 2014г. по 6-10'!J31+'Октябрь 2014г. по 0,4'!J37</f>
        <v>0</v>
      </c>
      <c r="K31" s="29">
        <f>'Октябрь 2014г. по 6-10'!K31+'Октябрь 2014г. по 0,4'!K37</f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ht="12.75" customHeight="1" x14ac:dyDescent="0.2">
      <c r="A32" s="21"/>
      <c r="B32" s="21"/>
      <c r="C32" s="28" t="s">
        <v>30</v>
      </c>
      <c r="D32" s="30">
        <f>D26+D27+D28+D29+D30+D31</f>
        <v>30</v>
      </c>
      <c r="E32" s="30">
        <f t="shared" ref="E32:Q32" si="1">E26+E27+E28+E29+E30+E31</f>
        <v>1385.6</v>
      </c>
      <c r="F32" s="30">
        <f t="shared" si="1"/>
        <v>30</v>
      </c>
      <c r="G32" s="30">
        <f t="shared" si="1"/>
        <v>1385.6</v>
      </c>
      <c r="H32" s="30">
        <f t="shared" si="1"/>
        <v>1</v>
      </c>
      <c r="I32" s="30">
        <f t="shared" si="1"/>
        <v>471</v>
      </c>
      <c r="J32" s="30">
        <f t="shared" si="1"/>
        <v>45</v>
      </c>
      <c r="K32" s="30">
        <f t="shared" si="1"/>
        <v>2969.78</v>
      </c>
      <c r="L32" s="18">
        <f t="shared" si="1"/>
        <v>0</v>
      </c>
      <c r="M32" s="18">
        <f t="shared" si="1"/>
        <v>0</v>
      </c>
      <c r="N32" s="18">
        <f t="shared" si="1"/>
        <v>0</v>
      </c>
      <c r="O32" s="18">
        <f t="shared" si="1"/>
        <v>0</v>
      </c>
      <c r="P32" s="18">
        <f t="shared" si="1"/>
        <v>0</v>
      </c>
      <c r="Q32" s="18">
        <f t="shared" si="1"/>
        <v>0</v>
      </c>
    </row>
    <row r="33" spans="1:17" ht="22.5" customHeight="1" x14ac:dyDescent="0.25">
      <c r="A33" s="21"/>
      <c r="B33" s="21"/>
      <c r="C33" s="88" t="s">
        <v>38</v>
      </c>
      <c r="D33" s="88"/>
      <c r="E33" s="30"/>
      <c r="F33" s="30"/>
      <c r="G33" s="30"/>
      <c r="H33" s="30"/>
      <c r="I33" s="30"/>
      <c r="J33" s="30"/>
      <c r="K33" s="30"/>
      <c r="L33" s="18"/>
      <c r="M33" s="18"/>
      <c r="N33" s="18"/>
      <c r="O33" s="18"/>
      <c r="P33" s="18"/>
      <c r="Q33" s="18"/>
    </row>
    <row r="34" spans="1:17" ht="12.75" customHeight="1" x14ac:dyDescent="0.2">
      <c r="A34" s="21"/>
      <c r="B34" s="21"/>
      <c r="C34" s="23" t="s">
        <v>39</v>
      </c>
      <c r="D34" s="29">
        <f>'Октябрь 2014г. по 6-10'!D34+'Октябрь 2014г. по 0,4'!D40</f>
        <v>6</v>
      </c>
      <c r="E34" s="29">
        <f>'Октябрь 2014г. по 6-10'!E34+'Октябрь 2014г. по 0,4'!E40</f>
        <v>20.8</v>
      </c>
      <c r="F34" s="29">
        <f>'Октябрь 2014г. по 6-10'!F34+'Октябрь 2014г. по 0,4'!F40</f>
        <v>6</v>
      </c>
      <c r="G34" s="29">
        <f>'Октябрь 2014г. по 6-10'!G34+'Октябрь 2014г. по 0,4'!G40</f>
        <v>20.8</v>
      </c>
      <c r="H34" s="29">
        <f>'Октябрь 2014г. по 6-10'!H34+'Октябрь 2014г. по 0,4'!H40</f>
        <v>0</v>
      </c>
      <c r="I34" s="29">
        <f>'Октябрь 2014г. по 6-10'!I34+'Октябрь 2014г. по 0,4'!I40</f>
        <v>0</v>
      </c>
      <c r="J34" s="29">
        <f>'Октябрь 2014г. по 6-10'!J34+'Октябрь 2014г. по 0,4'!J40</f>
        <v>8</v>
      </c>
      <c r="K34" s="29">
        <f>'Октябрь 2014г. по 6-10'!K34+'Октябрь 2014г. по 0,4'!K40</f>
        <v>1553.5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ht="12.75" customHeight="1" x14ac:dyDescent="0.2">
      <c r="A35" s="21"/>
      <c r="B35" s="21"/>
      <c r="C35" s="23" t="s">
        <v>40</v>
      </c>
      <c r="D35" s="29">
        <f>'Октябрь 2014г. по 6-10'!D35+'Октябрь 2014г. по 0,4'!D41</f>
        <v>5</v>
      </c>
      <c r="E35" s="29">
        <f>'Октябрь 2014г. по 6-10'!E35+'Октябрь 2014г. по 0,4'!E41</f>
        <v>18</v>
      </c>
      <c r="F35" s="29">
        <f>'Октябрь 2014г. по 6-10'!F35+'Октябрь 2014г. по 0,4'!F41</f>
        <v>5</v>
      </c>
      <c r="G35" s="29">
        <f>'Октябрь 2014г. по 6-10'!G35+'Октябрь 2014г. по 0,4'!G41</f>
        <v>18</v>
      </c>
      <c r="H35" s="29">
        <f>'Октябрь 2014г. по 6-10'!H35+'Октябрь 2014г. по 0,4'!H41</f>
        <v>0</v>
      </c>
      <c r="I35" s="29">
        <f>'Октябрь 2014г. по 6-10'!I35+'Октябрь 2014г. по 0,4'!I41</f>
        <v>0</v>
      </c>
      <c r="J35" s="29">
        <f>'Октябрь 2014г. по 6-10'!J35+'Октябрь 2014г. по 0,4'!J41</f>
        <v>8</v>
      </c>
      <c r="K35" s="29">
        <f>'Октябрь 2014г. по 6-10'!K35+'Октябрь 2014г. по 0,4'!K41</f>
        <v>47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12.75" customHeight="1" x14ac:dyDescent="0.2">
      <c r="A36" s="21"/>
      <c r="B36" s="21"/>
      <c r="C36" s="23" t="s">
        <v>41</v>
      </c>
      <c r="D36" s="29">
        <f>'Октябрь 2014г. по 6-10'!D36+'Октябрь 2014г. по 0,4'!D42</f>
        <v>2</v>
      </c>
      <c r="E36" s="29">
        <f>'Октябрь 2014г. по 6-10'!E36+'Октябрь 2014г. по 0,4'!E42</f>
        <v>75.52000000000001</v>
      </c>
      <c r="F36" s="29">
        <f>'Октябрь 2014г. по 6-10'!F36+'Октябрь 2014г. по 0,4'!F42</f>
        <v>3</v>
      </c>
      <c r="G36" s="29">
        <f>'Октябрь 2014г. по 6-10'!G36+'Октябрь 2014г. по 0,4'!G42</f>
        <v>80.52000000000001</v>
      </c>
      <c r="H36" s="29">
        <f>'Октябрь 2014г. по 6-10'!H36+'Октябрь 2014г. по 0,4'!H42</f>
        <v>0</v>
      </c>
      <c r="I36" s="29">
        <f>'Октябрь 2014г. по 6-10'!I36+'Октябрь 2014г. по 0,4'!I42</f>
        <v>0</v>
      </c>
      <c r="J36" s="29">
        <f>'Октябрь 2014г. по 6-10'!J36+'Октябрь 2014г. по 0,4'!J42</f>
        <v>1</v>
      </c>
      <c r="K36" s="29">
        <f>'Октябрь 2014г. по 6-10'!K36+'Октябрь 2014г. по 0,4'!K42</f>
        <v>5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ht="12.75" customHeight="1" x14ac:dyDescent="0.2">
      <c r="A37" s="21"/>
      <c r="B37" s="21"/>
      <c r="C37" s="23" t="s">
        <v>42</v>
      </c>
      <c r="D37" s="29">
        <f>'Октябрь 2014г. по 6-10'!D37+'Октябрь 2014г. по 0,4'!D43</f>
        <v>1</v>
      </c>
      <c r="E37" s="29">
        <f>'Октябрь 2014г. по 6-10'!E37+'Октябрь 2014г. по 0,4'!E43</f>
        <v>15</v>
      </c>
      <c r="F37" s="29">
        <f>'Октябрь 2014г. по 6-10'!F37+'Октябрь 2014г. по 0,4'!F43</f>
        <v>1</v>
      </c>
      <c r="G37" s="29">
        <f>'Октябрь 2014г. по 6-10'!G37+'Октябрь 2014г. по 0,4'!G43</f>
        <v>15</v>
      </c>
      <c r="H37" s="29">
        <f>'Октябрь 2014г. по 6-10'!H37+'Октябрь 2014г. по 0,4'!H43</f>
        <v>0</v>
      </c>
      <c r="I37" s="29">
        <f>'Октябрь 2014г. по 6-10'!I37+'Октябрь 2014г. по 0,4'!I43</f>
        <v>0</v>
      </c>
      <c r="J37" s="29">
        <f>'Октябрь 2014г. по 6-10'!J37+'Октябрь 2014г. по 0,4'!J43</f>
        <v>2</v>
      </c>
      <c r="K37" s="29">
        <f>'Октябрь 2014г. по 6-10'!K37+'Октябрь 2014г. по 0,4'!K43</f>
        <v>85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ht="12.75" customHeight="1" x14ac:dyDescent="0.2">
      <c r="A38" s="21"/>
      <c r="B38" s="21"/>
      <c r="C38" s="23" t="s">
        <v>43</v>
      </c>
      <c r="D38" s="29">
        <f>'Октябрь 2014г. по 6-10'!D38+'Октябрь 2014г. по 0,4'!D44</f>
        <v>5</v>
      </c>
      <c r="E38" s="29">
        <f>'Октябрь 2014г. по 6-10'!E38+'Октябрь 2014г. по 0,4'!E44</f>
        <v>123.81</v>
      </c>
      <c r="F38" s="29">
        <f>'Октябрь 2014г. по 6-10'!F38+'Октябрь 2014г. по 0,4'!F44</f>
        <v>5</v>
      </c>
      <c r="G38" s="29">
        <f>'Октябрь 2014г. по 6-10'!G38+'Октябрь 2014г. по 0,4'!G44</f>
        <v>123.81</v>
      </c>
      <c r="H38" s="29">
        <f>'Октябрь 2014г. по 6-10'!H38+'Октябрь 2014г. по 0,4'!H44</f>
        <v>0</v>
      </c>
      <c r="I38" s="29">
        <f>'Октябрь 2014г. по 6-10'!I38+'Октябрь 2014г. по 0,4'!I44</f>
        <v>0</v>
      </c>
      <c r="J38" s="29">
        <f>'Октябрь 2014г. по 6-10'!J38+'Октябрь 2014г. по 0,4'!J44</f>
        <v>6</v>
      </c>
      <c r="K38" s="29">
        <f>'Октябрь 2014г. по 6-10'!K38+'Октябрь 2014г. по 0,4'!K44</f>
        <v>102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ht="12.75" customHeight="1" x14ac:dyDescent="0.2">
      <c r="A39" s="21"/>
      <c r="B39" s="21"/>
      <c r="C39" s="23" t="s">
        <v>44</v>
      </c>
      <c r="D39" s="29">
        <f>'Октябрь 2014г. по 6-10'!D39+'Октябрь 2014г. по 0,4'!D45</f>
        <v>1</v>
      </c>
      <c r="E39" s="29">
        <f>'Октябрь 2014г. по 6-10'!E39+'Октябрь 2014г. по 0,4'!E45</f>
        <v>63.12</v>
      </c>
      <c r="F39" s="29">
        <f>'Октябрь 2014г. по 6-10'!F39+'Октябрь 2014г. по 0,4'!F45</f>
        <v>1</v>
      </c>
      <c r="G39" s="29">
        <f>'Октябрь 2014г. по 6-10'!G39+'Октябрь 2014г. по 0,4'!G45</f>
        <v>63.12</v>
      </c>
      <c r="H39" s="29">
        <f>'Октябрь 2014г. по 6-10'!H39+'Октябрь 2014г. по 0,4'!H45</f>
        <v>0</v>
      </c>
      <c r="I39" s="29">
        <f>'Октябрь 2014г. по 6-10'!I39+'Октябрь 2014г. по 0,4'!I45</f>
        <v>0</v>
      </c>
      <c r="J39" s="29">
        <f>'Октябрь 2014г. по 6-10'!J39+'Октябрь 2014г. по 0,4'!J45</f>
        <v>0</v>
      </c>
      <c r="K39" s="29">
        <f>'Октябрь 2014г. по 6-10'!K39+'Октябрь 2014г. по 0,4'!K45</f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ht="12.75" customHeight="1" x14ac:dyDescent="0.2">
      <c r="A40" s="21"/>
      <c r="B40" s="21"/>
      <c r="C40" s="23" t="s">
        <v>45</v>
      </c>
      <c r="D40" s="29">
        <f>'Октябрь 2014г. по 6-10'!D40+'Октябрь 2014г. по 0,4'!D46</f>
        <v>10</v>
      </c>
      <c r="E40" s="29">
        <f>'Октябрь 2014г. по 6-10'!E40+'Октябрь 2014г. по 0,4'!E46</f>
        <v>81.760000000000005</v>
      </c>
      <c r="F40" s="29">
        <f>'Октябрь 2014г. по 6-10'!F40+'Октябрь 2014г. по 0,4'!F46</f>
        <v>9</v>
      </c>
      <c r="G40" s="29">
        <f>'Октябрь 2014г. по 6-10'!G40+'Октябрь 2014г. по 0,4'!G46</f>
        <v>56</v>
      </c>
      <c r="H40" s="29">
        <f>'Октябрь 2014г. по 6-10'!H40+'Октябрь 2014г. по 0,4'!H46</f>
        <v>0</v>
      </c>
      <c r="I40" s="29">
        <f>'Октябрь 2014г. по 6-10'!I40+'Октябрь 2014г. по 0,4'!I46</f>
        <v>0</v>
      </c>
      <c r="J40" s="29">
        <f>'Октябрь 2014г. по 6-10'!J40+'Октябрь 2014г. по 0,4'!J46</f>
        <v>5</v>
      </c>
      <c r="K40" s="29">
        <f>'Октябрь 2014г. по 6-10'!K40+'Октябрь 2014г. по 0,4'!K46</f>
        <v>26.6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ht="12.75" customHeight="1" x14ac:dyDescent="0.2">
      <c r="A41" s="21"/>
      <c r="B41" s="21"/>
      <c r="C41" s="23" t="s">
        <v>46</v>
      </c>
      <c r="D41" s="29">
        <f>'Октябрь 2014г. по 6-10'!D41+'Октябрь 2014г. по 0,4'!D47</f>
        <v>0</v>
      </c>
      <c r="E41" s="29">
        <f>'Октябрь 2014г. по 6-10'!E41+'Октябрь 2014г. по 0,4'!E47</f>
        <v>0</v>
      </c>
      <c r="F41" s="29">
        <f>'Октябрь 2014г. по 6-10'!F41+'Октябрь 2014г. по 0,4'!F47</f>
        <v>0</v>
      </c>
      <c r="G41" s="29">
        <f>'Октябрь 2014г. по 6-10'!G41+'Октябрь 2014г. по 0,4'!G47</f>
        <v>0</v>
      </c>
      <c r="H41" s="29">
        <f>'Октябрь 2014г. по 6-10'!H41+'Октябрь 2014г. по 0,4'!H47</f>
        <v>0</v>
      </c>
      <c r="I41" s="29">
        <f>'Октябрь 2014г. по 6-10'!I41+'Октябрь 2014г. по 0,4'!I47</f>
        <v>0</v>
      </c>
      <c r="J41" s="29">
        <f>'Октябрь 2014г. по 6-10'!J41+'Октябрь 2014г. по 0,4'!J47</f>
        <v>0</v>
      </c>
      <c r="K41" s="29">
        <f>'Октябрь 2014г. по 6-10'!K41+'Октябрь 2014г. по 0,4'!K47</f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ht="12.75" customHeight="1" x14ac:dyDescent="0.2">
      <c r="A42" s="21"/>
      <c r="B42" s="21"/>
      <c r="C42" s="23" t="s">
        <v>47</v>
      </c>
      <c r="D42" s="29">
        <f>'Октябрь 2014г. по 6-10'!D42+'Октябрь 2014г. по 0,4'!D48</f>
        <v>0</v>
      </c>
      <c r="E42" s="29">
        <f>'Октябрь 2014г. по 6-10'!E42+'Октябрь 2014г. по 0,4'!E48</f>
        <v>0</v>
      </c>
      <c r="F42" s="29">
        <f>'Октябрь 2014г. по 6-10'!F42+'Октябрь 2014г. по 0,4'!F48</f>
        <v>0</v>
      </c>
      <c r="G42" s="29">
        <f>'Октябрь 2014г. по 6-10'!G42+'Октябрь 2014г. по 0,4'!G48</f>
        <v>0</v>
      </c>
      <c r="H42" s="29">
        <f>'Октябрь 2014г. по 6-10'!H42+'Октябрь 2014г. по 0,4'!H48</f>
        <v>0</v>
      </c>
      <c r="I42" s="29">
        <f>'Октябрь 2014г. по 6-10'!I42+'Октябрь 2014г. по 0,4'!I48</f>
        <v>0</v>
      </c>
      <c r="J42" s="29">
        <f>'Октябрь 2014г. по 6-10'!J42+'Октябрь 2014г. по 0,4'!J48</f>
        <v>0</v>
      </c>
      <c r="K42" s="29">
        <f>'Октябрь 2014г. по 6-10'!K42+'Октябрь 2014г. по 0,4'!K48</f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ht="12.75" customHeight="1" x14ac:dyDescent="0.2">
      <c r="A43" s="21"/>
      <c r="B43" s="21"/>
      <c r="C43" s="23" t="s">
        <v>48</v>
      </c>
      <c r="D43" s="29">
        <f>'Октябрь 2014г. по 6-10'!D43+'Октябрь 2014г. по 0,4'!D49</f>
        <v>12</v>
      </c>
      <c r="E43" s="29">
        <f>'Октябрь 2014г. по 6-10'!E43+'Октябрь 2014г. по 0,4'!E49</f>
        <v>66.7</v>
      </c>
      <c r="F43" s="29">
        <f>'Октябрь 2014г. по 6-10'!F43+'Октябрь 2014г. по 0,4'!F49</f>
        <v>10</v>
      </c>
      <c r="G43" s="29">
        <f>'Октябрь 2014г. по 6-10'!G43+'Октябрь 2014г. по 0,4'!G49</f>
        <v>55.2</v>
      </c>
      <c r="H43" s="29">
        <f>'Октябрь 2014г. по 6-10'!H43+'Октябрь 2014г. по 0,4'!H49</f>
        <v>0</v>
      </c>
      <c r="I43" s="29">
        <f>'Октябрь 2014г. по 6-10'!I43+'Октябрь 2014г. по 0,4'!I49</f>
        <v>0</v>
      </c>
      <c r="J43" s="29">
        <f>'Октябрь 2014г. по 6-10'!J43+'Октябрь 2014г. по 0,4'!J49</f>
        <v>9</v>
      </c>
      <c r="K43" s="29">
        <f>'Октябрь 2014г. по 6-10'!K43+'Октябрь 2014г. по 0,4'!K49</f>
        <v>47.5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ht="12.75" customHeight="1" x14ac:dyDescent="0.2">
      <c r="A44" s="21"/>
      <c r="B44" s="21"/>
      <c r="C44" s="23" t="s">
        <v>49</v>
      </c>
      <c r="D44" s="29">
        <f>'Октябрь 2014г. по 6-10'!D44+'Октябрь 2014г. по 0,4'!D50</f>
        <v>2</v>
      </c>
      <c r="E44" s="29">
        <f>'Октябрь 2014г. по 6-10'!E44+'Октябрь 2014г. по 0,4'!E50</f>
        <v>9.5</v>
      </c>
      <c r="F44" s="29">
        <f>'Октябрь 2014г. по 6-10'!F44+'Октябрь 2014г. по 0,4'!F50</f>
        <v>2</v>
      </c>
      <c r="G44" s="29">
        <f>'Октябрь 2014г. по 6-10'!G44+'Октябрь 2014г. по 0,4'!G50</f>
        <v>8.5</v>
      </c>
      <c r="H44" s="29">
        <f>'Октябрь 2014г. по 6-10'!H44+'Октябрь 2014г. по 0,4'!H50</f>
        <v>0</v>
      </c>
      <c r="I44" s="29">
        <f>'Октябрь 2014г. по 6-10'!I44+'Октябрь 2014г. по 0,4'!I50</f>
        <v>0</v>
      </c>
      <c r="J44" s="29">
        <f>'Октябрь 2014г. по 6-10'!J44+'Октябрь 2014г. по 0,4'!J50</f>
        <v>3</v>
      </c>
      <c r="K44" s="29">
        <f>'Октябрь 2014г. по 6-10'!K44+'Октябрь 2014г. по 0,4'!K50</f>
        <v>18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ht="12.75" customHeight="1" x14ac:dyDescent="0.2">
      <c r="A45" s="21"/>
      <c r="B45" s="21"/>
      <c r="C45" s="23" t="s">
        <v>50</v>
      </c>
      <c r="D45" s="29">
        <f>'Октябрь 2014г. по 6-10'!D45+'Октябрь 2014г. по 0,4'!D51</f>
        <v>7</v>
      </c>
      <c r="E45" s="29">
        <f>'Октябрь 2014г. по 6-10'!E45+'Октябрь 2014г. по 0,4'!E51</f>
        <v>34.5</v>
      </c>
      <c r="F45" s="29">
        <f>'Октябрь 2014г. по 6-10'!F45+'Октябрь 2014г. по 0,4'!F51</f>
        <v>7</v>
      </c>
      <c r="G45" s="29">
        <f>'Октябрь 2014г. по 6-10'!G45+'Октябрь 2014г. по 0,4'!G51</f>
        <v>34.5</v>
      </c>
      <c r="H45" s="29">
        <f>'Октябрь 2014г. по 6-10'!H45+'Октябрь 2014г. по 0,4'!H51</f>
        <v>0</v>
      </c>
      <c r="I45" s="29">
        <f>'Октябрь 2014г. по 6-10'!I45+'Октябрь 2014г. по 0,4'!I51</f>
        <v>0</v>
      </c>
      <c r="J45" s="29">
        <f>'Октябрь 2014г. по 6-10'!J45+'Октябрь 2014г. по 0,4'!J51</f>
        <v>12</v>
      </c>
      <c r="K45" s="29">
        <f>'Октябрь 2014г. по 6-10'!K45+'Октябрь 2014г. по 0,4'!K51</f>
        <v>54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ht="12.75" customHeight="1" x14ac:dyDescent="0.2">
      <c r="A46" s="21"/>
      <c r="B46" s="21"/>
      <c r="C46" s="28" t="s">
        <v>30</v>
      </c>
      <c r="D46" s="30">
        <f>D34+D35+D36+D37+D38+D39+D40+D41+D42+D43+D44+D45</f>
        <v>51</v>
      </c>
      <c r="E46" s="30">
        <f t="shared" ref="E46:Q46" si="2">E34+E35+E36+E37+E38+E39+E40+E41+E42+E43+E44+E45</f>
        <v>508.71</v>
      </c>
      <c r="F46" s="30">
        <f t="shared" si="2"/>
        <v>49</v>
      </c>
      <c r="G46" s="30">
        <f t="shared" si="2"/>
        <v>475.45</v>
      </c>
      <c r="H46" s="30">
        <f t="shared" si="2"/>
        <v>0</v>
      </c>
      <c r="I46" s="30">
        <f t="shared" si="2"/>
        <v>0</v>
      </c>
      <c r="J46" s="30">
        <f t="shared" si="2"/>
        <v>54</v>
      </c>
      <c r="K46" s="30">
        <f t="shared" si="2"/>
        <v>1938.6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18">
        <f t="shared" si="2"/>
        <v>0</v>
      </c>
      <c r="P46" s="18">
        <f t="shared" si="2"/>
        <v>0</v>
      </c>
      <c r="Q46" s="18">
        <f t="shared" si="2"/>
        <v>0</v>
      </c>
    </row>
    <row r="47" spans="1:17" ht="21" customHeight="1" x14ac:dyDescent="0.25">
      <c r="A47" s="21"/>
      <c r="B47" s="21"/>
      <c r="C47" s="88" t="s">
        <v>51</v>
      </c>
      <c r="D47" s="88"/>
      <c r="E47" s="30"/>
      <c r="F47" s="30"/>
      <c r="G47" s="30"/>
      <c r="H47" s="30"/>
      <c r="I47" s="30"/>
      <c r="J47" s="30"/>
      <c r="K47" s="30"/>
      <c r="L47" s="18"/>
      <c r="M47" s="18"/>
      <c r="N47" s="18"/>
      <c r="O47" s="18"/>
      <c r="P47" s="18"/>
      <c r="Q47" s="18"/>
    </row>
    <row r="48" spans="1:17" ht="12.75" customHeight="1" x14ac:dyDescent="0.2">
      <c r="A48" s="21"/>
      <c r="B48" s="21"/>
      <c r="C48" s="23" t="s">
        <v>52</v>
      </c>
      <c r="D48" s="29">
        <f>'Октябрь 2014г. по 6-10'!D48+'Октябрь 2014г. по 0,4'!D54</f>
        <v>26</v>
      </c>
      <c r="E48" s="29">
        <f>'Октябрь 2014г. по 6-10'!E48+'Октябрь 2014г. по 0,4'!E54</f>
        <v>573.4</v>
      </c>
      <c r="F48" s="29">
        <f>'Октябрь 2014г. по 6-10'!F48+'Октябрь 2014г. по 0,4'!F54</f>
        <v>26</v>
      </c>
      <c r="G48" s="29">
        <f>'Октябрь 2014г. по 6-10'!G48+'Октябрь 2014г. по 0,4'!G54</f>
        <v>573.4</v>
      </c>
      <c r="H48" s="29">
        <f>'Октябрь 2014г. по 6-10'!H48+'Октябрь 2014г. по 0,4'!H54</f>
        <v>1</v>
      </c>
      <c r="I48" s="29">
        <f>'Октябрь 2014г. по 6-10'!I48+'Октябрь 2014г. по 0,4'!I54</f>
        <v>300</v>
      </c>
      <c r="J48" s="29">
        <f>'Октябрь 2014г. по 6-10'!J48+'Октябрь 2014г. по 0,4'!J54</f>
        <v>39</v>
      </c>
      <c r="K48" s="29">
        <f>'Октябрь 2014г. по 6-10'!K48+'Октябрь 2014г. по 0,4'!K54</f>
        <v>394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ht="12.75" customHeight="1" x14ac:dyDescent="0.2">
      <c r="A49" s="21"/>
      <c r="B49" s="21"/>
      <c r="C49" s="23" t="s">
        <v>53</v>
      </c>
      <c r="D49" s="29">
        <f>'Октябрь 2014г. по 6-10'!D49+'Октябрь 2014г. по 0,4'!D55</f>
        <v>1</v>
      </c>
      <c r="E49" s="29">
        <f>'Октябрь 2014г. по 6-10'!E49+'Октябрь 2014г. по 0,4'!E55</f>
        <v>4</v>
      </c>
      <c r="F49" s="29">
        <f>'Октябрь 2014г. по 6-10'!F49+'Октябрь 2014г. по 0,4'!F55</f>
        <v>1</v>
      </c>
      <c r="G49" s="29">
        <f>'Октябрь 2014г. по 6-10'!G49+'Октябрь 2014г. по 0,4'!G55</f>
        <v>4</v>
      </c>
      <c r="H49" s="29">
        <f>'Октябрь 2014г. по 6-10'!H49+'Октябрь 2014г. по 0,4'!H55</f>
        <v>0</v>
      </c>
      <c r="I49" s="29">
        <f>'Октябрь 2014г. по 6-10'!I49+'Октябрь 2014г. по 0,4'!I55</f>
        <v>0</v>
      </c>
      <c r="J49" s="29">
        <f>'Октябрь 2014г. по 6-10'!J49+'Октябрь 2014г. по 0,4'!J55</f>
        <v>1</v>
      </c>
      <c r="K49" s="29">
        <f>'Октябрь 2014г. по 6-10'!K49+'Октябрь 2014г. по 0,4'!K55</f>
        <v>4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ht="12.75" customHeight="1" x14ac:dyDescent="0.2">
      <c r="A50" s="21"/>
      <c r="B50" s="21"/>
      <c r="C50" s="23" t="s">
        <v>54</v>
      </c>
      <c r="D50" s="29">
        <f>'Октябрь 2014г. по 6-10'!D50+'Октябрь 2014г. по 0,4'!D56</f>
        <v>2</v>
      </c>
      <c r="E50" s="29">
        <f>'Октябрь 2014г. по 6-10'!E50+'Октябрь 2014г. по 0,4'!E56</f>
        <v>8</v>
      </c>
      <c r="F50" s="29">
        <f>'Октябрь 2014г. по 6-10'!F50+'Октябрь 2014г. по 0,4'!F56</f>
        <v>2</v>
      </c>
      <c r="G50" s="29">
        <f>'Октябрь 2014г. по 6-10'!G50+'Октябрь 2014г. по 0,4'!G56</f>
        <v>8</v>
      </c>
      <c r="H50" s="29">
        <f>'Октябрь 2014г. по 6-10'!H50+'Октябрь 2014г. по 0,4'!H56</f>
        <v>0</v>
      </c>
      <c r="I50" s="29">
        <f>'Октябрь 2014г. по 6-10'!I50+'Октябрь 2014г. по 0,4'!I56</f>
        <v>0</v>
      </c>
      <c r="J50" s="29">
        <f>'Октябрь 2014г. по 6-10'!J50+'Октябрь 2014г. по 0,4'!J56</f>
        <v>2</v>
      </c>
      <c r="K50" s="29">
        <f>'Октябрь 2014г. по 6-10'!K50+'Октябрь 2014г. по 0,4'!K56</f>
        <v>8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ht="12.75" customHeight="1" x14ac:dyDescent="0.2">
      <c r="A51" s="21"/>
      <c r="B51" s="21"/>
      <c r="C51" s="23" t="s">
        <v>55</v>
      </c>
      <c r="D51" s="29">
        <f>'Октябрь 2014г. по 6-10'!D51+'Октябрь 2014г. по 0,4'!D57</f>
        <v>2</v>
      </c>
      <c r="E51" s="29">
        <f>'Октябрь 2014г. по 6-10'!E51+'Октябрь 2014г. по 0,4'!E57</f>
        <v>14</v>
      </c>
      <c r="F51" s="29">
        <f>'Октябрь 2014г. по 6-10'!F51+'Октябрь 2014г. по 0,4'!F57</f>
        <v>2</v>
      </c>
      <c r="G51" s="29">
        <f>'Октябрь 2014г. по 6-10'!G51+'Октябрь 2014г. по 0,4'!G57</f>
        <v>14</v>
      </c>
      <c r="H51" s="29">
        <f>'Октябрь 2014г. по 6-10'!H51+'Октябрь 2014г. по 0,4'!H57</f>
        <v>0</v>
      </c>
      <c r="I51" s="29">
        <f>'Октябрь 2014г. по 6-10'!I51+'Октябрь 2014г. по 0,4'!I57</f>
        <v>0</v>
      </c>
      <c r="J51" s="29">
        <f>'Октябрь 2014г. по 6-10'!J51+'Октябрь 2014г. по 0,4'!J57</f>
        <v>2</v>
      </c>
      <c r="K51" s="29">
        <f>'Октябрь 2014г. по 6-10'!K51+'Октябрь 2014г. по 0,4'!K57</f>
        <v>8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ht="12.75" customHeight="1" x14ac:dyDescent="0.2">
      <c r="A52" s="21"/>
      <c r="B52" s="21"/>
      <c r="C52" s="23" t="s">
        <v>56</v>
      </c>
      <c r="D52" s="29">
        <f>'Октябрь 2014г. по 6-10'!D52+'Октябрь 2014г. по 0,4'!D58</f>
        <v>3</v>
      </c>
      <c r="E52" s="29">
        <f>'Октябрь 2014г. по 6-10'!E52+'Октябрь 2014г. по 0,4'!E58</f>
        <v>17</v>
      </c>
      <c r="F52" s="29">
        <f>'Октябрь 2014г. по 6-10'!F52+'Октябрь 2014г. по 0,4'!F58</f>
        <v>3</v>
      </c>
      <c r="G52" s="29">
        <f>'Октябрь 2014г. по 6-10'!G52+'Октябрь 2014г. по 0,4'!G58</f>
        <v>17</v>
      </c>
      <c r="H52" s="29">
        <f>'Октябрь 2014г. по 6-10'!H52+'Октябрь 2014г. по 0,4'!H58</f>
        <v>0</v>
      </c>
      <c r="I52" s="29">
        <f>'Октябрь 2014г. по 6-10'!I52+'Октябрь 2014г. по 0,4'!I58</f>
        <v>0</v>
      </c>
      <c r="J52" s="29">
        <f>'Октябрь 2014г. по 6-10'!J52+'Октябрь 2014г. по 0,4'!J58</f>
        <v>9</v>
      </c>
      <c r="K52" s="29">
        <f>'Октябрь 2014г. по 6-10'!K52+'Октябрь 2014г. по 0,4'!K58</f>
        <v>47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ht="12.75" customHeight="1" x14ac:dyDescent="0.2">
      <c r="A53" s="21"/>
      <c r="B53" s="21"/>
      <c r="C53" s="23" t="s">
        <v>57</v>
      </c>
      <c r="D53" s="29">
        <f>'Октябрь 2014г. по 6-10'!D53+'Октябрь 2014г. по 0,4'!D59</f>
        <v>13</v>
      </c>
      <c r="E53" s="29">
        <f>'Октябрь 2014г. по 6-10'!E53+'Октябрь 2014г. по 0,4'!E59</f>
        <v>121</v>
      </c>
      <c r="F53" s="29">
        <f>'Октябрь 2014г. по 6-10'!F53+'Октябрь 2014г. по 0,4'!F59</f>
        <v>13</v>
      </c>
      <c r="G53" s="29">
        <f>'Октябрь 2014г. по 6-10'!G53+'Октябрь 2014г. по 0,4'!G59</f>
        <v>121</v>
      </c>
      <c r="H53" s="29">
        <f>'Октябрь 2014г. по 6-10'!H53+'Октябрь 2014г. по 0,4'!H59</f>
        <v>1</v>
      </c>
      <c r="I53" s="29">
        <f>'Октябрь 2014г. по 6-10'!I53+'Октябрь 2014г. по 0,4'!I59</f>
        <v>82</v>
      </c>
      <c r="J53" s="29">
        <f>'Октябрь 2014г. по 6-10'!J53+'Октябрь 2014г. по 0,4'!J59</f>
        <v>23</v>
      </c>
      <c r="K53" s="29">
        <f>'Октябрь 2014г. по 6-10'!K53+'Октябрь 2014г. по 0,4'!K59</f>
        <v>296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ht="12.75" customHeight="1" x14ac:dyDescent="0.2">
      <c r="A54" s="21"/>
      <c r="B54" s="21"/>
      <c r="C54" s="23" t="s">
        <v>58</v>
      </c>
      <c r="D54" s="29">
        <f>'Октябрь 2014г. по 6-10'!D54+'Октябрь 2014г. по 0,4'!D60</f>
        <v>2</v>
      </c>
      <c r="E54" s="29">
        <f>'Октябрь 2014г. по 6-10'!E54+'Октябрь 2014г. по 0,4'!E60</f>
        <v>8</v>
      </c>
      <c r="F54" s="29">
        <f>'Октябрь 2014г. по 6-10'!F54+'Октябрь 2014г. по 0,4'!F60</f>
        <v>2</v>
      </c>
      <c r="G54" s="29">
        <f>'Октябрь 2014г. по 6-10'!G54+'Октябрь 2014г. по 0,4'!G60</f>
        <v>8</v>
      </c>
      <c r="H54" s="29">
        <f>'Октябрь 2014г. по 6-10'!H54+'Октябрь 2014г. по 0,4'!H60</f>
        <v>1</v>
      </c>
      <c r="I54" s="29">
        <f>'Октябрь 2014г. по 6-10'!I54+'Октябрь 2014г. по 0,4'!I60</f>
        <v>6</v>
      </c>
      <c r="J54" s="29">
        <f>'Октябрь 2014г. по 6-10'!J54+'Октябрь 2014г. по 0,4'!J60</f>
        <v>5</v>
      </c>
      <c r="K54" s="29">
        <f>'Октябрь 2014г. по 6-10'!K54+'Октябрь 2014г. по 0,4'!K60</f>
        <v>24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7" ht="12.75" customHeight="1" x14ac:dyDescent="0.2">
      <c r="A55" s="21"/>
      <c r="B55" s="21"/>
      <c r="C55" s="23" t="s">
        <v>59</v>
      </c>
      <c r="D55" s="29">
        <f>'Октябрь 2014г. по 6-10'!D55+'Октябрь 2014г. по 0,4'!D61</f>
        <v>0</v>
      </c>
      <c r="E55" s="29">
        <f>'Октябрь 2014г. по 6-10'!E55+'Октябрь 2014г. по 0,4'!E61</f>
        <v>0</v>
      </c>
      <c r="F55" s="29">
        <f>'Октябрь 2014г. по 6-10'!F55+'Октябрь 2014г. по 0,4'!F61</f>
        <v>0</v>
      </c>
      <c r="G55" s="29">
        <f>'Октябрь 2014г. по 6-10'!G55+'Октябрь 2014г. по 0,4'!G61</f>
        <v>0</v>
      </c>
      <c r="H55" s="29">
        <f>'Октябрь 2014г. по 6-10'!H55+'Октябрь 2014г. по 0,4'!H61</f>
        <v>0</v>
      </c>
      <c r="I55" s="29">
        <f>'Октябрь 2014г. по 6-10'!I55+'Октябрь 2014г. по 0,4'!I61</f>
        <v>0</v>
      </c>
      <c r="J55" s="29">
        <f>'Октябрь 2014г. по 6-10'!J55+'Октябрь 2014г. по 0,4'!J61</f>
        <v>1</v>
      </c>
      <c r="K55" s="29">
        <f>'Октябрь 2014г. по 6-10'!K55+'Октябрь 2014г. по 0,4'!K61</f>
        <v>14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ht="12.75" customHeight="1" x14ac:dyDescent="0.2">
      <c r="A56" s="21"/>
      <c r="B56" s="21"/>
      <c r="C56" s="23" t="s">
        <v>60</v>
      </c>
      <c r="D56" s="29">
        <f>'Октябрь 2014г. по 6-10'!D56+'Октябрь 2014г. по 0,4'!D62</f>
        <v>0</v>
      </c>
      <c r="E56" s="29">
        <f>'Октябрь 2014г. по 6-10'!E56+'Октябрь 2014г. по 0,4'!E62</f>
        <v>0</v>
      </c>
      <c r="F56" s="29">
        <f>'Октябрь 2014г. по 6-10'!F56+'Октябрь 2014г. по 0,4'!F62</f>
        <v>0</v>
      </c>
      <c r="G56" s="29">
        <f>'Октябрь 2014г. по 6-10'!G56+'Октябрь 2014г. по 0,4'!G62</f>
        <v>0</v>
      </c>
      <c r="H56" s="29">
        <f>'Октябрь 2014г. по 6-10'!H56+'Октябрь 2014г. по 0,4'!H62</f>
        <v>0</v>
      </c>
      <c r="I56" s="29">
        <f>'Октябрь 2014г. по 6-10'!I56+'Октябрь 2014г. по 0,4'!I62</f>
        <v>0</v>
      </c>
      <c r="J56" s="29">
        <f>'Октябрь 2014г. по 6-10'!J56+'Октябрь 2014г. по 0,4'!J62</f>
        <v>3</v>
      </c>
      <c r="K56" s="29">
        <f>'Октябрь 2014г. по 6-10'!K56+'Октябрь 2014г. по 0,4'!K62</f>
        <v>170.8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7" ht="12.75" customHeight="1" x14ac:dyDescent="0.2">
      <c r="A57" s="21"/>
      <c r="B57" s="21"/>
      <c r="C57" s="23" t="s">
        <v>30</v>
      </c>
      <c r="D57" s="30">
        <f>D48+D49+D50+D51+D52+D53+D54+D55+D56</f>
        <v>49</v>
      </c>
      <c r="E57" s="30">
        <f t="shared" ref="E57:Q57" si="3">E48+E49+E50+E51+E52+E53+E54+E55+E56</f>
        <v>745.4</v>
      </c>
      <c r="F57" s="30">
        <f t="shared" si="3"/>
        <v>49</v>
      </c>
      <c r="G57" s="30">
        <f t="shared" si="3"/>
        <v>745.4</v>
      </c>
      <c r="H57" s="30">
        <f t="shared" si="3"/>
        <v>3</v>
      </c>
      <c r="I57" s="30">
        <f t="shared" si="3"/>
        <v>388</v>
      </c>
      <c r="J57" s="30">
        <f t="shared" si="3"/>
        <v>85</v>
      </c>
      <c r="K57" s="30">
        <f t="shared" si="3"/>
        <v>965.8</v>
      </c>
      <c r="L57" s="18">
        <f t="shared" si="3"/>
        <v>0</v>
      </c>
      <c r="M57" s="18">
        <f t="shared" si="3"/>
        <v>0</v>
      </c>
      <c r="N57" s="18">
        <f t="shared" si="3"/>
        <v>0</v>
      </c>
      <c r="O57" s="18">
        <f t="shared" si="3"/>
        <v>0</v>
      </c>
      <c r="P57" s="18">
        <f t="shared" si="3"/>
        <v>0</v>
      </c>
      <c r="Q57" s="18">
        <f t="shared" si="3"/>
        <v>0</v>
      </c>
    </row>
    <row r="58" spans="1:17" ht="19.5" customHeight="1" x14ac:dyDescent="0.25">
      <c r="A58" s="21"/>
      <c r="B58" s="21"/>
      <c r="C58" s="88" t="s">
        <v>61</v>
      </c>
      <c r="D58" s="88"/>
      <c r="E58" s="30"/>
      <c r="F58" s="30"/>
      <c r="G58" s="30"/>
      <c r="H58" s="69"/>
      <c r="I58" s="69"/>
      <c r="J58" s="30"/>
      <c r="K58" s="30"/>
      <c r="L58" s="18"/>
      <c r="M58" s="18"/>
      <c r="N58" s="18"/>
      <c r="O58" s="18"/>
      <c r="P58" s="18"/>
      <c r="Q58" s="18"/>
    </row>
    <row r="59" spans="1:17" ht="12.75" customHeight="1" x14ac:dyDescent="0.2">
      <c r="A59" s="21"/>
      <c r="B59" s="21"/>
      <c r="C59" s="23" t="s">
        <v>62</v>
      </c>
      <c r="D59" s="29">
        <f>'Октябрь 2014г. по 6-10'!D59+'Октябрь 2014г. по 0,4'!D65</f>
        <v>48</v>
      </c>
      <c r="E59" s="29">
        <f>'Октябрь 2014г. по 6-10'!E59+'Октябрь 2014г. по 0,4'!E65</f>
        <v>563.6</v>
      </c>
      <c r="F59" s="29">
        <f>'Октябрь 2014г. по 6-10'!F59+'Октябрь 2014г. по 0,4'!F65</f>
        <v>48</v>
      </c>
      <c r="G59" s="29">
        <f>'Октябрь 2014г. по 6-10'!G59+'Октябрь 2014г. по 0,4'!G65</f>
        <v>563.6</v>
      </c>
      <c r="H59" s="29">
        <f>'Октябрь 2014г. по 6-10'!H59+'Октябрь 2014г. по 0,4'!H65</f>
        <v>2</v>
      </c>
      <c r="I59" s="29">
        <f>'Октябрь 2014г. по 6-10'!I59+'Октябрь 2014г. по 0,4'!I65</f>
        <v>180</v>
      </c>
      <c r="J59" s="29">
        <f>'Октябрь 2014г. по 6-10'!J59+'Октябрь 2014г. по 0,4'!J65</f>
        <v>38</v>
      </c>
      <c r="K59" s="29">
        <f>'Октябрь 2014г. по 6-10'!K59+'Октябрь 2014г. по 0,4'!K65</f>
        <v>397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ht="12.75" customHeight="1" x14ac:dyDescent="0.2">
      <c r="A60" s="21"/>
      <c r="B60" s="21"/>
      <c r="C60" s="23" t="s">
        <v>63</v>
      </c>
      <c r="D60" s="29">
        <f>'Октябрь 2014г. по 6-10'!D60+'Октябрь 2014г. по 0,4'!D66</f>
        <v>2</v>
      </c>
      <c r="E60" s="29">
        <f>'Октябрь 2014г. по 6-10'!E60+'Октябрь 2014г. по 0,4'!E66</f>
        <v>5.5</v>
      </c>
      <c r="F60" s="29">
        <f>'Октябрь 2014г. по 6-10'!F60+'Октябрь 2014г. по 0,4'!F66</f>
        <v>2</v>
      </c>
      <c r="G60" s="29">
        <f>'Октябрь 2014г. по 6-10'!G60+'Октябрь 2014г. по 0,4'!G66</f>
        <v>5.5</v>
      </c>
      <c r="H60" s="29">
        <f>'Октябрь 2014г. по 6-10'!H60+'Октябрь 2014г. по 0,4'!H66</f>
        <v>0</v>
      </c>
      <c r="I60" s="29">
        <f>'Октябрь 2014г. по 6-10'!I60+'Октябрь 2014г. по 0,4'!I66</f>
        <v>0</v>
      </c>
      <c r="J60" s="29">
        <f>'Октябрь 2014г. по 6-10'!J60+'Октябрь 2014г. по 0,4'!J66</f>
        <v>2</v>
      </c>
      <c r="K60" s="29">
        <f>'Октябрь 2014г. по 6-10'!K60+'Октябрь 2014г. по 0,4'!K66</f>
        <v>6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ht="12.75" customHeight="1" x14ac:dyDescent="0.2">
      <c r="A61" s="21"/>
      <c r="B61" s="21"/>
      <c r="C61" s="23" t="s">
        <v>64</v>
      </c>
      <c r="D61" s="29">
        <f>'Октябрь 2014г. по 6-10'!D61+'Октябрь 2014г. по 0,4'!D67</f>
        <v>4</v>
      </c>
      <c r="E61" s="29">
        <f>'Октябрь 2014г. по 6-10'!E61+'Октябрь 2014г. по 0,4'!E67</f>
        <v>49.5</v>
      </c>
      <c r="F61" s="29">
        <f>'Октябрь 2014г. по 6-10'!F61+'Октябрь 2014г. по 0,4'!F67</f>
        <v>4</v>
      </c>
      <c r="G61" s="29">
        <f>'Октябрь 2014г. по 6-10'!G61+'Октябрь 2014г. по 0,4'!G67</f>
        <v>49.5</v>
      </c>
      <c r="H61" s="29">
        <f>'Октябрь 2014г. по 6-10'!H61+'Октябрь 2014г. по 0,4'!H67</f>
        <v>0</v>
      </c>
      <c r="I61" s="29">
        <f>'Октябрь 2014г. по 6-10'!I61+'Октябрь 2014г. по 0,4'!I67</f>
        <v>0</v>
      </c>
      <c r="J61" s="29">
        <f>'Октябрь 2014г. по 6-10'!J61+'Октябрь 2014г. по 0,4'!J67</f>
        <v>4</v>
      </c>
      <c r="K61" s="29">
        <f>'Октябрь 2014г. по 6-10'!K61+'Октябрь 2014г. по 0,4'!K67</f>
        <v>545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ht="12.75" customHeight="1" x14ac:dyDescent="0.2">
      <c r="A62" s="21"/>
      <c r="B62" s="21"/>
      <c r="C62" s="23" t="s">
        <v>65</v>
      </c>
      <c r="D62" s="29">
        <f>'Октябрь 2014г. по 6-10'!D62+'Октябрь 2014г. по 0,4'!D68</f>
        <v>5</v>
      </c>
      <c r="E62" s="29">
        <f>'Октябрь 2014г. по 6-10'!E62+'Октябрь 2014г. по 0,4'!E68</f>
        <v>38.5</v>
      </c>
      <c r="F62" s="29">
        <f>'Октябрь 2014г. по 6-10'!F62+'Октябрь 2014г. по 0,4'!F68</f>
        <v>5</v>
      </c>
      <c r="G62" s="29">
        <f>'Октябрь 2014г. по 6-10'!G62+'Октябрь 2014г. по 0,4'!G68</f>
        <v>38.5</v>
      </c>
      <c r="H62" s="29">
        <f>'Октябрь 2014г. по 6-10'!H62+'Октябрь 2014г. по 0,4'!H68</f>
        <v>0</v>
      </c>
      <c r="I62" s="29">
        <f>'Октябрь 2014г. по 6-10'!I62+'Октябрь 2014г. по 0,4'!I68</f>
        <v>0</v>
      </c>
      <c r="J62" s="29">
        <f>'Октябрь 2014г. по 6-10'!J62+'Октябрь 2014г. по 0,4'!J68</f>
        <v>2</v>
      </c>
      <c r="K62" s="29">
        <f>'Октябрь 2014г. по 6-10'!K62+'Октябрь 2014г. по 0,4'!K68</f>
        <v>14.5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ht="12.75" customHeight="1" x14ac:dyDescent="0.2">
      <c r="A63" s="21"/>
      <c r="B63" s="21"/>
      <c r="C63" s="23" t="s">
        <v>66</v>
      </c>
      <c r="D63" s="29">
        <f>'Октябрь 2014г. по 6-10'!D63+'Октябрь 2014г. по 0,4'!D69</f>
        <v>2</v>
      </c>
      <c r="E63" s="29">
        <f>'Октябрь 2014г. по 6-10'!E63+'Октябрь 2014г. по 0,4'!E69</f>
        <v>19.5</v>
      </c>
      <c r="F63" s="29">
        <f>'Октябрь 2014г. по 6-10'!F63+'Октябрь 2014г. по 0,4'!F69</f>
        <v>2</v>
      </c>
      <c r="G63" s="29">
        <f>'Октябрь 2014г. по 6-10'!G63+'Октябрь 2014г. по 0,4'!G69</f>
        <v>19.5</v>
      </c>
      <c r="H63" s="29">
        <f>'Октябрь 2014г. по 6-10'!H63+'Октябрь 2014г. по 0,4'!H69</f>
        <v>0</v>
      </c>
      <c r="I63" s="29">
        <f>'Октябрь 2014г. по 6-10'!I63+'Октябрь 2014г. по 0,4'!I69</f>
        <v>0</v>
      </c>
      <c r="J63" s="29">
        <f>'Октябрь 2014г. по 6-10'!J63+'Октябрь 2014г. по 0,4'!J69</f>
        <v>1</v>
      </c>
      <c r="K63" s="29">
        <f>'Октябрь 2014г. по 6-10'!K63+'Октябрь 2014г. по 0,4'!K69</f>
        <v>4.5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ht="12.75" customHeight="1" x14ac:dyDescent="0.2">
      <c r="A64" s="21"/>
      <c r="B64" s="21"/>
      <c r="C64" s="28" t="s">
        <v>30</v>
      </c>
      <c r="D64" s="30">
        <f>D59+D60+D61+D62+D63</f>
        <v>61</v>
      </c>
      <c r="E64" s="30">
        <f t="shared" ref="E64:Q64" si="4">E59+E60+E61+E62+E63</f>
        <v>676.6</v>
      </c>
      <c r="F64" s="30">
        <f t="shared" si="4"/>
        <v>61</v>
      </c>
      <c r="G64" s="30">
        <f t="shared" si="4"/>
        <v>676.6</v>
      </c>
      <c r="H64" s="30">
        <f t="shared" si="4"/>
        <v>2</v>
      </c>
      <c r="I64" s="30">
        <f t="shared" si="4"/>
        <v>180</v>
      </c>
      <c r="J64" s="30">
        <f t="shared" si="4"/>
        <v>47</v>
      </c>
      <c r="K64" s="30">
        <f t="shared" si="4"/>
        <v>967</v>
      </c>
      <c r="L64" s="18">
        <f t="shared" si="4"/>
        <v>0</v>
      </c>
      <c r="M64" s="18">
        <f t="shared" si="4"/>
        <v>0</v>
      </c>
      <c r="N64" s="18">
        <f t="shared" si="4"/>
        <v>0</v>
      </c>
      <c r="O64" s="18">
        <f t="shared" si="4"/>
        <v>0</v>
      </c>
      <c r="P64" s="18">
        <f t="shared" si="4"/>
        <v>0</v>
      </c>
      <c r="Q64" s="18">
        <f t="shared" si="4"/>
        <v>0</v>
      </c>
    </row>
    <row r="65" spans="1:17" ht="21" customHeight="1" x14ac:dyDescent="0.25">
      <c r="A65" s="21"/>
      <c r="B65" s="21"/>
      <c r="C65" s="88" t="s">
        <v>67</v>
      </c>
      <c r="D65" s="88"/>
      <c r="E65" s="30"/>
      <c r="F65" s="30"/>
      <c r="G65" s="30"/>
      <c r="H65" s="69"/>
      <c r="I65" s="69"/>
      <c r="J65" s="30"/>
      <c r="K65" s="30"/>
      <c r="L65" s="18"/>
      <c r="M65" s="18"/>
      <c r="N65" s="18"/>
      <c r="O65" s="18"/>
      <c r="P65" s="18"/>
      <c r="Q65" s="18"/>
    </row>
    <row r="66" spans="1:17" ht="12.75" customHeight="1" x14ac:dyDescent="0.2">
      <c r="A66" s="21"/>
      <c r="B66" s="21"/>
      <c r="C66" s="23" t="s">
        <v>68</v>
      </c>
      <c r="D66" s="29">
        <f>'Октябрь 2014г. по 6-10'!D66+'Октябрь 2014г. по 0,4'!D72</f>
        <v>54</v>
      </c>
      <c r="E66" s="29">
        <f>'Октябрь 2014г. по 6-10'!E66+'Октябрь 2014г. по 0,4'!E72</f>
        <v>701.1</v>
      </c>
      <c r="F66" s="29">
        <f>'Октябрь 2014г. по 6-10'!F66+'Октябрь 2014г. по 0,4'!F72</f>
        <v>54</v>
      </c>
      <c r="G66" s="29">
        <f>'Октябрь 2014г. по 6-10'!G66+'Октябрь 2014г. по 0,4'!G72</f>
        <v>701.1</v>
      </c>
      <c r="H66" s="29">
        <f>'Октябрь 2014г. по 6-10'!H66+'Октябрь 2014г. по 0,4'!H72</f>
        <v>0</v>
      </c>
      <c r="I66" s="29">
        <f>'Октябрь 2014г. по 6-10'!I66+'Октябрь 2014г. по 0,4'!I72</f>
        <v>0</v>
      </c>
      <c r="J66" s="29">
        <f>'Октябрь 2014г. по 6-10'!J66+'Октябрь 2014г. по 0,4'!J72</f>
        <v>58</v>
      </c>
      <c r="K66" s="29">
        <f>'Октябрь 2014г. по 6-10'!K66+'Октябрь 2014г. по 0,4'!K72</f>
        <v>7269.71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ht="12.75" customHeight="1" x14ac:dyDescent="0.2">
      <c r="A67" s="21"/>
      <c r="B67" s="21"/>
      <c r="C67" s="23" t="s">
        <v>69</v>
      </c>
      <c r="D67" s="29">
        <f>'Октябрь 2014г. по 6-10'!D67+'Октябрь 2014г. по 0,4'!D73</f>
        <v>1</v>
      </c>
      <c r="E67" s="29">
        <f>'Октябрь 2014г. по 6-10'!E67+'Октябрь 2014г. по 0,4'!E73</f>
        <v>15</v>
      </c>
      <c r="F67" s="29">
        <f>'Октябрь 2014г. по 6-10'!F67+'Октябрь 2014г. по 0,4'!F73</f>
        <v>1</v>
      </c>
      <c r="G67" s="29">
        <f>'Октябрь 2014г. по 6-10'!G67+'Октябрь 2014г. по 0,4'!G73</f>
        <v>15</v>
      </c>
      <c r="H67" s="29">
        <f>'Октябрь 2014г. по 6-10'!H67+'Октябрь 2014г. по 0,4'!H73</f>
        <v>0</v>
      </c>
      <c r="I67" s="29">
        <f>'Октябрь 2014г. по 6-10'!I67+'Октябрь 2014г. по 0,4'!I73</f>
        <v>0</v>
      </c>
      <c r="J67" s="29">
        <f>'Октябрь 2014г. по 6-10'!J67+'Октябрь 2014г. по 0,4'!J73</f>
        <v>2</v>
      </c>
      <c r="K67" s="29">
        <f>'Октябрь 2014г. по 6-10'!K67+'Октябрь 2014г. по 0,4'!K73</f>
        <v>25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</row>
    <row r="68" spans="1:17" ht="12.75" customHeight="1" x14ac:dyDescent="0.2">
      <c r="A68" s="21"/>
      <c r="B68" s="21"/>
      <c r="C68" s="23" t="s">
        <v>70</v>
      </c>
      <c r="D68" s="29">
        <f>'Октябрь 2014г. по 6-10'!D68+'Октябрь 2014г. по 0,4'!D74</f>
        <v>17</v>
      </c>
      <c r="E68" s="29">
        <f>'Октябрь 2014г. по 6-10'!E68+'Октябрь 2014г. по 0,4'!E74</f>
        <v>1032.5</v>
      </c>
      <c r="F68" s="29">
        <f>'Октябрь 2014г. по 6-10'!F68+'Октябрь 2014г. по 0,4'!F74</f>
        <v>17</v>
      </c>
      <c r="G68" s="29">
        <f>'Октябрь 2014г. по 6-10'!G68+'Октябрь 2014г. по 0,4'!G74</f>
        <v>1032.5</v>
      </c>
      <c r="H68" s="29">
        <f>'Октябрь 2014г. по 6-10'!H68+'Октябрь 2014г. по 0,4'!H74</f>
        <v>0</v>
      </c>
      <c r="I68" s="29">
        <f>'Октябрь 2014г. по 6-10'!I68+'Октябрь 2014г. по 0,4'!I74</f>
        <v>0</v>
      </c>
      <c r="J68" s="29">
        <f>'Октябрь 2014г. по 6-10'!J68+'Октябрь 2014г. по 0,4'!J74</f>
        <v>10</v>
      </c>
      <c r="K68" s="29">
        <f>'Октябрь 2014г. по 6-10'!K68+'Октябрь 2014г. по 0,4'!K74</f>
        <v>52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ht="12.75" customHeight="1" x14ac:dyDescent="0.2">
      <c r="A69" s="21"/>
      <c r="B69" s="21"/>
      <c r="C69" s="23" t="s">
        <v>71</v>
      </c>
      <c r="D69" s="29">
        <f>'Октябрь 2014г. по 6-10'!D69+'Октябрь 2014г. по 0,4'!D75</f>
        <v>30</v>
      </c>
      <c r="E69" s="29">
        <f>'Октябрь 2014г. по 6-10'!E69+'Октябрь 2014г. по 0,4'!E75</f>
        <v>124.3</v>
      </c>
      <c r="F69" s="29">
        <f>'Октябрь 2014г. по 6-10'!F69+'Октябрь 2014г. по 0,4'!F75</f>
        <v>30</v>
      </c>
      <c r="G69" s="29">
        <f>'Октябрь 2014г. по 6-10'!G69+'Октябрь 2014г. по 0,4'!G75</f>
        <v>124.3</v>
      </c>
      <c r="H69" s="29">
        <f>'Октябрь 2014г. по 6-10'!H69+'Октябрь 2014г. по 0,4'!H75</f>
        <v>0</v>
      </c>
      <c r="I69" s="29">
        <f>'Октябрь 2014г. по 6-10'!I69+'Октябрь 2014г. по 0,4'!I75</f>
        <v>0</v>
      </c>
      <c r="J69" s="29">
        <f>'Октябрь 2014г. по 6-10'!J69+'Октябрь 2014г. по 0,4'!J75</f>
        <v>27</v>
      </c>
      <c r="K69" s="29">
        <f>'Октябрь 2014г. по 6-10'!K69+'Октябрь 2014г. по 0,4'!K75</f>
        <v>145.95999999999998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ht="12.75" customHeight="1" x14ac:dyDescent="0.2">
      <c r="A70" s="21"/>
      <c r="B70" s="21"/>
      <c r="C70" s="23" t="s">
        <v>72</v>
      </c>
      <c r="D70" s="29">
        <f>'Октябрь 2014г. по 6-10'!D70+'Октябрь 2014г. по 0,4'!D76</f>
        <v>6</v>
      </c>
      <c r="E70" s="29">
        <f>'Октябрь 2014г. по 6-10'!E70+'Октябрь 2014г. по 0,4'!E76</f>
        <v>32</v>
      </c>
      <c r="F70" s="29">
        <f>'Октябрь 2014г. по 6-10'!F70+'Октябрь 2014г. по 0,4'!F76</f>
        <v>6</v>
      </c>
      <c r="G70" s="29">
        <f>'Октябрь 2014г. по 6-10'!G70+'Октябрь 2014г. по 0,4'!G76</f>
        <v>32</v>
      </c>
      <c r="H70" s="29">
        <f>'Октябрь 2014г. по 6-10'!H70+'Октябрь 2014г. по 0,4'!H76</f>
        <v>0</v>
      </c>
      <c r="I70" s="29">
        <f>'Октябрь 2014г. по 6-10'!I70+'Октябрь 2014г. по 0,4'!I76</f>
        <v>0</v>
      </c>
      <c r="J70" s="29">
        <f>'Октябрь 2014г. по 6-10'!J70+'Октябрь 2014г. по 0,4'!J76</f>
        <v>4</v>
      </c>
      <c r="K70" s="29">
        <f>'Октябрь 2014г. по 6-10'!K70+'Октябрь 2014г. по 0,4'!K76</f>
        <v>13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ht="12.75" customHeight="1" x14ac:dyDescent="0.2">
      <c r="A71" s="21"/>
      <c r="B71" s="21"/>
      <c r="C71" s="23" t="s">
        <v>73</v>
      </c>
      <c r="D71" s="29">
        <f>'Октябрь 2014г. по 6-10'!D71+'Октябрь 2014г. по 0,4'!D77</f>
        <v>1</v>
      </c>
      <c r="E71" s="29">
        <f>'Октябрь 2014г. по 6-10'!E71+'Октябрь 2014г. по 0,4'!E77</f>
        <v>4</v>
      </c>
      <c r="F71" s="29">
        <f>'Октябрь 2014г. по 6-10'!F71+'Октябрь 2014г. по 0,4'!F77</f>
        <v>1</v>
      </c>
      <c r="G71" s="29">
        <f>'Октябрь 2014г. по 6-10'!G71+'Октябрь 2014г. по 0,4'!G77</f>
        <v>4</v>
      </c>
      <c r="H71" s="29">
        <f>'Октябрь 2014г. по 6-10'!H71+'Октябрь 2014г. по 0,4'!H77</f>
        <v>0</v>
      </c>
      <c r="I71" s="29">
        <f>'Октябрь 2014г. по 6-10'!I71+'Октябрь 2014г. по 0,4'!I77</f>
        <v>0</v>
      </c>
      <c r="J71" s="29">
        <f>'Октябрь 2014г. по 6-10'!J71+'Октябрь 2014г. по 0,4'!J77</f>
        <v>1</v>
      </c>
      <c r="K71" s="29">
        <f>'Октябрь 2014г. по 6-10'!K71+'Октябрь 2014г. по 0,4'!K77</f>
        <v>4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ht="12.75" customHeight="1" x14ac:dyDescent="0.2">
      <c r="A72" s="21"/>
      <c r="B72" s="21"/>
      <c r="C72" s="28" t="s">
        <v>30</v>
      </c>
      <c r="D72" s="30">
        <f>D66+D67+D68+D69+D70+D71</f>
        <v>109</v>
      </c>
      <c r="E72" s="30">
        <f t="shared" ref="E72:Q72" si="5">E66+E67+E68+E69+E70+E71</f>
        <v>1908.8999999999999</v>
      </c>
      <c r="F72" s="30">
        <f t="shared" si="5"/>
        <v>109</v>
      </c>
      <c r="G72" s="30">
        <f t="shared" si="5"/>
        <v>1908.8999999999999</v>
      </c>
      <c r="H72" s="30">
        <f t="shared" si="5"/>
        <v>0</v>
      </c>
      <c r="I72" s="30">
        <f t="shared" si="5"/>
        <v>0</v>
      </c>
      <c r="J72" s="30">
        <f t="shared" si="5"/>
        <v>102</v>
      </c>
      <c r="K72" s="30">
        <f t="shared" si="5"/>
        <v>7509.67</v>
      </c>
      <c r="L72" s="18">
        <f t="shared" si="5"/>
        <v>0</v>
      </c>
      <c r="M72" s="18">
        <f t="shared" si="5"/>
        <v>0</v>
      </c>
      <c r="N72" s="18">
        <f t="shared" si="5"/>
        <v>0</v>
      </c>
      <c r="O72" s="18">
        <f t="shared" si="5"/>
        <v>0</v>
      </c>
      <c r="P72" s="18">
        <f t="shared" si="5"/>
        <v>0</v>
      </c>
      <c r="Q72" s="18">
        <f t="shared" si="5"/>
        <v>0</v>
      </c>
    </row>
    <row r="73" spans="1:17" ht="21.75" customHeight="1" x14ac:dyDescent="0.25">
      <c r="A73" s="21"/>
      <c r="B73" s="21"/>
      <c r="C73" s="88" t="s">
        <v>74</v>
      </c>
      <c r="D73" s="88"/>
      <c r="E73" s="30"/>
      <c r="F73" s="30"/>
      <c r="G73" s="30"/>
      <c r="H73" s="30"/>
      <c r="I73" s="30"/>
      <c r="J73" s="30"/>
      <c r="K73" s="30"/>
      <c r="L73" s="18"/>
      <c r="M73" s="18"/>
      <c r="N73" s="18"/>
      <c r="O73" s="18"/>
      <c r="P73" s="18"/>
      <c r="Q73" s="18"/>
    </row>
    <row r="74" spans="1:17" ht="12.75" customHeight="1" x14ac:dyDescent="0.2">
      <c r="A74" s="21"/>
      <c r="B74" s="21"/>
      <c r="C74" s="23" t="s">
        <v>75</v>
      </c>
      <c r="D74" s="29">
        <f>'Октябрь 2014г. по 6-10'!D74+'Октябрь 2014г. по 0,4'!D80</f>
        <v>41</v>
      </c>
      <c r="E74" s="29">
        <f>'Октябрь 2014г. по 6-10'!E74+'Октябрь 2014г. по 0,4'!E80</f>
        <v>2143.5</v>
      </c>
      <c r="F74" s="29">
        <f>'Октябрь 2014г. по 6-10'!F74+'Октябрь 2014г. по 0,4'!F80</f>
        <v>41</v>
      </c>
      <c r="G74" s="29">
        <f>'Октябрь 2014г. по 6-10'!G74+'Октябрь 2014г. по 0,4'!G80</f>
        <v>2143.5</v>
      </c>
      <c r="H74" s="29">
        <f>'Октябрь 2014г. по 6-10'!H74+'Октябрь 2014г. по 0,4'!H80</f>
        <v>0</v>
      </c>
      <c r="I74" s="29">
        <f>'Октябрь 2014г. по 6-10'!I74+'Октябрь 2014г. по 0,4'!I80</f>
        <v>0</v>
      </c>
      <c r="J74" s="29">
        <f>'Октябрь 2014г. по 6-10'!J74+'Октябрь 2014г. по 0,4'!J80</f>
        <v>32</v>
      </c>
      <c r="K74" s="29">
        <f>'Октябрь 2014г. по 6-10'!K74+'Октябрь 2014г. по 0,4'!K80</f>
        <v>744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</row>
    <row r="75" spans="1:17" ht="12.75" customHeight="1" x14ac:dyDescent="0.2">
      <c r="A75" s="21"/>
      <c r="B75" s="21"/>
      <c r="C75" s="23" t="s">
        <v>76</v>
      </c>
      <c r="D75" s="29">
        <f>'Октябрь 2014г. по 6-10'!D75+'Октябрь 2014г. по 0,4'!D81</f>
        <v>52</v>
      </c>
      <c r="E75" s="29">
        <f>'Октябрь 2014г. по 6-10'!E75+'Октябрь 2014г. по 0,4'!E81</f>
        <v>5819.5</v>
      </c>
      <c r="F75" s="29">
        <f>'Октябрь 2014г. по 6-10'!F75+'Октябрь 2014г. по 0,4'!F81</f>
        <v>52</v>
      </c>
      <c r="G75" s="29">
        <f>'Октябрь 2014г. по 6-10'!G75+'Октябрь 2014г. по 0,4'!G81</f>
        <v>5819.5</v>
      </c>
      <c r="H75" s="29">
        <f>'Октябрь 2014г. по 6-10'!H75+'Октябрь 2014г. по 0,4'!H81</f>
        <v>0</v>
      </c>
      <c r="I75" s="29">
        <f>'Октябрь 2014г. по 6-10'!I75+'Октябрь 2014г. по 0,4'!I81</f>
        <v>0</v>
      </c>
      <c r="J75" s="29">
        <f>'Октябрь 2014г. по 6-10'!J75+'Октябрь 2014г. по 0,4'!J81</f>
        <v>33</v>
      </c>
      <c r="K75" s="29">
        <f>'Октябрь 2014г. по 6-10'!K75+'Октябрь 2014г. по 0,4'!K81</f>
        <v>2798.5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</row>
    <row r="76" spans="1:17" ht="12.75" customHeight="1" x14ac:dyDescent="0.2">
      <c r="A76" s="21"/>
      <c r="B76" s="21"/>
      <c r="C76" s="23" t="s">
        <v>77</v>
      </c>
      <c r="D76" s="29">
        <f>'Октябрь 2014г. по 6-10'!D76+'Октябрь 2014г. по 0,4'!D82</f>
        <v>10</v>
      </c>
      <c r="E76" s="29">
        <f>'Октябрь 2014г. по 6-10'!E76+'Октябрь 2014г. по 0,4'!E82</f>
        <v>253.5</v>
      </c>
      <c r="F76" s="29">
        <f>'Октябрь 2014г. по 6-10'!F76+'Октябрь 2014г. по 0,4'!F82</f>
        <v>10</v>
      </c>
      <c r="G76" s="29">
        <f>'Октябрь 2014г. по 6-10'!G76+'Октябрь 2014г. по 0,4'!G82</f>
        <v>253.5</v>
      </c>
      <c r="H76" s="29">
        <f>'Октябрь 2014г. по 6-10'!H76+'Октябрь 2014г. по 0,4'!H82</f>
        <v>0</v>
      </c>
      <c r="I76" s="29">
        <f>'Октябрь 2014г. по 6-10'!I76+'Октябрь 2014г. по 0,4'!I82</f>
        <v>0</v>
      </c>
      <c r="J76" s="29">
        <f>'Октябрь 2014г. по 6-10'!J76+'Октябрь 2014г. по 0,4'!J82</f>
        <v>7</v>
      </c>
      <c r="K76" s="29">
        <f>'Октябрь 2014г. по 6-10'!K76+'Октябрь 2014г. по 0,4'!K82</f>
        <v>39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</row>
    <row r="77" spans="1:17" ht="12.75" customHeight="1" x14ac:dyDescent="0.2">
      <c r="A77" s="21"/>
      <c r="B77" s="21"/>
      <c r="C77" s="23" t="s">
        <v>78</v>
      </c>
      <c r="D77" s="29">
        <f>'Октябрь 2014г. по 6-10'!D77+'Октябрь 2014г. по 0,4'!D83</f>
        <v>37</v>
      </c>
      <c r="E77" s="29">
        <f>'Октябрь 2014г. по 6-10'!E77+'Октябрь 2014г. по 0,4'!E83</f>
        <v>281.8</v>
      </c>
      <c r="F77" s="29">
        <f>'Октябрь 2014г. по 6-10'!F77+'Октябрь 2014г. по 0,4'!F83</f>
        <v>37</v>
      </c>
      <c r="G77" s="29">
        <f>'Октябрь 2014г. по 6-10'!G77+'Октябрь 2014г. по 0,4'!G83</f>
        <v>281.8</v>
      </c>
      <c r="H77" s="29">
        <f>'Октябрь 2014г. по 6-10'!H77+'Октябрь 2014г. по 0,4'!H83</f>
        <v>0</v>
      </c>
      <c r="I77" s="29">
        <f>'Октябрь 2014г. по 6-10'!I77+'Октябрь 2014г. по 0,4'!I83</f>
        <v>0</v>
      </c>
      <c r="J77" s="29">
        <f>'Октябрь 2014г. по 6-10'!J77+'Октябрь 2014г. по 0,4'!J83</f>
        <v>27</v>
      </c>
      <c r="K77" s="29">
        <f>'Октябрь 2014г. по 6-10'!K77+'Октябрь 2014г. по 0,4'!K83</f>
        <v>313.36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</row>
    <row r="78" spans="1:17" ht="12.75" customHeight="1" x14ac:dyDescent="0.2">
      <c r="A78" s="21"/>
      <c r="B78" s="21"/>
      <c r="C78" s="23" t="s">
        <v>79</v>
      </c>
      <c r="D78" s="29">
        <f>'Октябрь 2014г. по 6-10'!D78+'Октябрь 2014г. по 0,4'!D84</f>
        <v>8</v>
      </c>
      <c r="E78" s="29">
        <f>'Октябрь 2014г. по 6-10'!E78+'Октябрь 2014г. по 0,4'!E84</f>
        <v>830</v>
      </c>
      <c r="F78" s="29">
        <f>'Октябрь 2014г. по 6-10'!F78+'Октябрь 2014г. по 0,4'!F84</f>
        <v>8</v>
      </c>
      <c r="G78" s="29">
        <f>'Октябрь 2014г. по 6-10'!G78+'Октябрь 2014г. по 0,4'!G84</f>
        <v>830</v>
      </c>
      <c r="H78" s="29">
        <f>'Октябрь 2014г. по 6-10'!H78+'Октябрь 2014г. по 0,4'!H84</f>
        <v>0</v>
      </c>
      <c r="I78" s="29">
        <f>'Октябрь 2014г. по 6-10'!I78+'Октябрь 2014г. по 0,4'!I84</f>
        <v>0</v>
      </c>
      <c r="J78" s="29">
        <f>'Октябрь 2014г. по 6-10'!J78+'Октябрь 2014г. по 0,4'!J84</f>
        <v>7</v>
      </c>
      <c r="K78" s="29">
        <f>'Октябрь 2014г. по 6-10'!K78+'Октябрь 2014г. по 0,4'!K84</f>
        <v>826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ht="12.75" customHeight="1" x14ac:dyDescent="0.2">
      <c r="A79" s="21"/>
      <c r="B79" s="21"/>
      <c r="C79" s="23" t="s">
        <v>80</v>
      </c>
      <c r="D79" s="29">
        <f>'Октябрь 2014г. по 6-10'!D79+'Октябрь 2014г. по 0,4'!D85</f>
        <v>7</v>
      </c>
      <c r="E79" s="29">
        <f>'Октябрь 2014г. по 6-10'!E79+'Октябрь 2014г. по 0,4'!E85</f>
        <v>30</v>
      </c>
      <c r="F79" s="29">
        <f>'Октябрь 2014г. по 6-10'!F79+'Октябрь 2014г. по 0,4'!F85</f>
        <v>7</v>
      </c>
      <c r="G79" s="29">
        <f>'Октябрь 2014г. по 6-10'!G79+'Октябрь 2014г. по 0,4'!G85</f>
        <v>30</v>
      </c>
      <c r="H79" s="29">
        <f>'Октябрь 2014г. по 6-10'!H79+'Октябрь 2014г. по 0,4'!H85</f>
        <v>0</v>
      </c>
      <c r="I79" s="29">
        <f>'Октябрь 2014г. по 6-10'!I79+'Октябрь 2014г. по 0,4'!I85</f>
        <v>0</v>
      </c>
      <c r="J79" s="29">
        <f>'Октябрь 2014г. по 6-10'!J79+'Октябрь 2014г. по 0,4'!J85</f>
        <v>7</v>
      </c>
      <c r="K79" s="29">
        <f>'Октябрь 2014г. по 6-10'!K79+'Октябрь 2014г. по 0,4'!K85</f>
        <v>426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</row>
    <row r="80" spans="1:17" ht="12.75" customHeight="1" x14ac:dyDescent="0.2">
      <c r="A80" s="21"/>
      <c r="B80" s="21"/>
      <c r="C80" s="23" t="s">
        <v>81</v>
      </c>
      <c r="D80" s="29">
        <f>'Октябрь 2014г. по 6-10'!D80+'Октябрь 2014г. по 0,4'!D86</f>
        <v>7</v>
      </c>
      <c r="E80" s="29">
        <f>'Октябрь 2014г. по 6-10'!E80+'Октябрь 2014г. по 0,4'!E86</f>
        <v>80.599999999999994</v>
      </c>
      <c r="F80" s="29">
        <f>'Октябрь 2014г. по 6-10'!F80+'Октябрь 2014г. по 0,4'!F86</f>
        <v>7</v>
      </c>
      <c r="G80" s="29">
        <f>'Октябрь 2014г. по 6-10'!G80+'Октябрь 2014г. по 0,4'!G86</f>
        <v>80.599999999999994</v>
      </c>
      <c r="H80" s="29">
        <f>'Октябрь 2014г. по 6-10'!H80+'Октябрь 2014г. по 0,4'!H86</f>
        <v>0</v>
      </c>
      <c r="I80" s="29">
        <f>'Октябрь 2014г. по 6-10'!I80+'Октябрь 2014г. по 0,4'!I86</f>
        <v>0</v>
      </c>
      <c r="J80" s="29">
        <f>'Октябрь 2014г. по 6-10'!J80+'Октябрь 2014г. по 0,4'!J86</f>
        <v>5</v>
      </c>
      <c r="K80" s="29">
        <f>'Октябрь 2014г. по 6-10'!K80+'Октябрь 2014г. по 0,4'!K86</f>
        <v>61.8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ht="12.75" customHeight="1" x14ac:dyDescent="0.2">
      <c r="A81" s="21"/>
      <c r="B81" s="21"/>
      <c r="C81" s="23" t="s">
        <v>82</v>
      </c>
      <c r="D81" s="29">
        <f>'Октябрь 2014г. по 6-10'!D81+'Октябрь 2014г. по 0,4'!D87</f>
        <v>21</v>
      </c>
      <c r="E81" s="29">
        <f>'Октябрь 2014г. по 6-10'!E81+'Октябрь 2014г. по 0,4'!E87</f>
        <v>124</v>
      </c>
      <c r="F81" s="29">
        <f>'Октябрь 2014г. по 6-10'!F81+'Октябрь 2014г. по 0,4'!F87</f>
        <v>21</v>
      </c>
      <c r="G81" s="29">
        <f>'Октябрь 2014г. по 6-10'!G81+'Октябрь 2014г. по 0,4'!G87</f>
        <v>124</v>
      </c>
      <c r="H81" s="29">
        <f>'Октябрь 2014г. по 6-10'!H81+'Октябрь 2014г. по 0,4'!H87</f>
        <v>0</v>
      </c>
      <c r="I81" s="29">
        <f>'Октябрь 2014г. по 6-10'!I81+'Октябрь 2014г. по 0,4'!I87</f>
        <v>0</v>
      </c>
      <c r="J81" s="29">
        <f>'Октябрь 2014г. по 6-10'!J81+'Октябрь 2014г. по 0,4'!J87</f>
        <v>20</v>
      </c>
      <c r="K81" s="29">
        <f>'Октябрь 2014г. по 6-10'!K81+'Октябрь 2014г. по 0,4'!K87</f>
        <v>119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ht="12.75" customHeight="1" x14ac:dyDescent="0.2">
      <c r="A82" s="21"/>
      <c r="B82" s="21"/>
      <c r="C82" s="23" t="s">
        <v>83</v>
      </c>
      <c r="D82" s="29">
        <f>'Октябрь 2014г. по 6-10'!D82+'Октябрь 2014г. по 0,4'!D88</f>
        <v>18</v>
      </c>
      <c r="E82" s="29">
        <f>'Октябрь 2014г. по 6-10'!E82+'Октябрь 2014г. по 0,4'!E88</f>
        <v>95.1</v>
      </c>
      <c r="F82" s="29">
        <f>'Октябрь 2014г. по 6-10'!F82+'Октябрь 2014г. по 0,4'!F88</f>
        <v>18</v>
      </c>
      <c r="G82" s="29">
        <f>'Октябрь 2014г. по 6-10'!G82+'Октябрь 2014г. по 0,4'!G88</f>
        <v>95.1</v>
      </c>
      <c r="H82" s="29">
        <f>'Октябрь 2014г. по 6-10'!H82+'Октябрь 2014г. по 0,4'!H88</f>
        <v>0</v>
      </c>
      <c r="I82" s="29">
        <f>'Октябрь 2014г. по 6-10'!I82+'Октябрь 2014г. по 0,4'!I88</f>
        <v>0</v>
      </c>
      <c r="J82" s="29">
        <f>'Октябрь 2014г. по 6-10'!J82+'Октябрь 2014г. по 0,4'!J88</f>
        <v>15</v>
      </c>
      <c r="K82" s="29">
        <f>'Октябрь 2014г. по 6-10'!K82+'Октябрь 2014г. по 0,4'!K88</f>
        <v>81.5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</row>
    <row r="83" spans="1:17" ht="12.75" customHeight="1" x14ac:dyDescent="0.2">
      <c r="A83" s="21"/>
      <c r="B83" s="21"/>
      <c r="C83" s="23" t="s">
        <v>84</v>
      </c>
      <c r="D83" s="29">
        <f>'Октябрь 2014г. по 6-10'!D83+'Октябрь 2014г. по 0,4'!D89</f>
        <v>0</v>
      </c>
      <c r="E83" s="29">
        <f>'Октябрь 2014г. по 6-10'!E83+'Октябрь 2014г. по 0,4'!E89</f>
        <v>0</v>
      </c>
      <c r="F83" s="29">
        <f>'Октябрь 2014г. по 6-10'!F83+'Октябрь 2014г. по 0,4'!F89</f>
        <v>0</v>
      </c>
      <c r="G83" s="29">
        <f>'Октябрь 2014г. по 6-10'!G83+'Октябрь 2014г. по 0,4'!G89</f>
        <v>0</v>
      </c>
      <c r="H83" s="29">
        <f>'Октябрь 2014г. по 6-10'!H83+'Октябрь 2014г. по 0,4'!H89</f>
        <v>0</v>
      </c>
      <c r="I83" s="29">
        <f>'Октябрь 2014г. по 6-10'!I83+'Октябрь 2014г. по 0,4'!I89</f>
        <v>0</v>
      </c>
      <c r="J83" s="29">
        <f>'Октябрь 2014г. по 6-10'!J83+'Октябрь 2014г. по 0,4'!J89</f>
        <v>1</v>
      </c>
      <c r="K83" s="29">
        <f>'Октябрь 2014г. по 6-10'!K83+'Октябрь 2014г. по 0,4'!K89</f>
        <v>10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ht="12.75" customHeight="1" x14ac:dyDescent="0.2">
      <c r="A84" s="21"/>
      <c r="B84" s="21"/>
      <c r="C84" s="23" t="s">
        <v>85</v>
      </c>
      <c r="D84" s="29">
        <f>'Октябрь 2014г. по 6-10'!D84+'Октябрь 2014г. по 0,4'!D90</f>
        <v>12</v>
      </c>
      <c r="E84" s="29">
        <f>'Октябрь 2014г. по 6-10'!E84+'Октябрь 2014г. по 0,4'!E90</f>
        <v>150</v>
      </c>
      <c r="F84" s="29">
        <f>'Октябрь 2014г. по 6-10'!F84+'Октябрь 2014г. по 0,4'!F90</f>
        <v>12</v>
      </c>
      <c r="G84" s="29">
        <f>'Октябрь 2014г. по 6-10'!G84+'Октябрь 2014г. по 0,4'!G90</f>
        <v>150</v>
      </c>
      <c r="H84" s="29">
        <f>'Октябрь 2014г. по 6-10'!H84+'Октябрь 2014г. по 0,4'!H90</f>
        <v>0</v>
      </c>
      <c r="I84" s="29">
        <f>'Октябрь 2014г. по 6-10'!I84+'Октябрь 2014г. по 0,4'!I90</f>
        <v>0</v>
      </c>
      <c r="J84" s="29">
        <f>'Октябрь 2014г. по 6-10'!J84+'Октябрь 2014г. по 0,4'!J90</f>
        <v>9</v>
      </c>
      <c r="K84" s="29">
        <f>'Октябрь 2014г. по 6-10'!K84+'Октябрь 2014г. по 0,4'!K90</f>
        <v>134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ht="12.75" customHeight="1" x14ac:dyDescent="0.2">
      <c r="A85" s="21"/>
      <c r="B85" s="21"/>
      <c r="C85" s="28" t="s">
        <v>30</v>
      </c>
      <c r="D85" s="30">
        <f>D74+D75+D76+D77+D78+D79+D80+D81+D82+D83+D84</f>
        <v>213</v>
      </c>
      <c r="E85" s="30">
        <f t="shared" ref="E85:Q85" si="6">E74+E75+E76+E77+E78+E79+E80+E81+E82+E83+E84</f>
        <v>9808</v>
      </c>
      <c r="F85" s="30">
        <f t="shared" si="6"/>
        <v>213</v>
      </c>
      <c r="G85" s="30">
        <f t="shared" si="6"/>
        <v>9808</v>
      </c>
      <c r="H85" s="30">
        <f t="shared" si="6"/>
        <v>0</v>
      </c>
      <c r="I85" s="30">
        <f t="shared" si="6"/>
        <v>0</v>
      </c>
      <c r="J85" s="30">
        <f t="shared" si="6"/>
        <v>163</v>
      </c>
      <c r="K85" s="30">
        <f t="shared" si="6"/>
        <v>5553.1600000000008</v>
      </c>
      <c r="L85" s="18">
        <f t="shared" si="6"/>
        <v>0</v>
      </c>
      <c r="M85" s="18">
        <f t="shared" si="6"/>
        <v>0</v>
      </c>
      <c r="N85" s="18">
        <f t="shared" si="6"/>
        <v>0</v>
      </c>
      <c r="O85" s="18">
        <f t="shared" si="6"/>
        <v>0</v>
      </c>
      <c r="P85" s="18">
        <f t="shared" si="6"/>
        <v>0</v>
      </c>
      <c r="Q85" s="18">
        <f t="shared" si="6"/>
        <v>0</v>
      </c>
    </row>
    <row r="86" spans="1:17" ht="21" customHeight="1" x14ac:dyDescent="0.25">
      <c r="A86" s="21"/>
      <c r="B86" s="21"/>
      <c r="C86" s="88" t="s">
        <v>86</v>
      </c>
      <c r="D86" s="88"/>
      <c r="E86" s="30"/>
      <c r="F86" s="30"/>
      <c r="G86" s="30"/>
      <c r="H86" s="30"/>
      <c r="I86" s="30"/>
      <c r="J86" s="30"/>
      <c r="K86" s="30"/>
      <c r="L86" s="18"/>
      <c r="M86" s="18"/>
      <c r="N86" s="18"/>
      <c r="O86" s="18"/>
      <c r="P86" s="18"/>
      <c r="Q86" s="18"/>
    </row>
    <row r="87" spans="1:17" ht="12.75" customHeight="1" x14ac:dyDescent="0.2">
      <c r="A87" s="21"/>
      <c r="B87" s="21"/>
      <c r="C87" s="23" t="s">
        <v>87</v>
      </c>
      <c r="D87" s="29">
        <f>'Октябрь 2014г. по 6-10'!D87+'Октябрь 2014г. по 0,4'!D93</f>
        <v>12</v>
      </c>
      <c r="E87" s="29">
        <f>'Октябрь 2014г. по 6-10'!E87+'Октябрь 2014г. по 0,4'!E93</f>
        <v>513</v>
      </c>
      <c r="F87" s="29">
        <f>'Октябрь 2014г. по 6-10'!F87+'Октябрь 2014г. по 0,4'!F93</f>
        <v>12</v>
      </c>
      <c r="G87" s="29">
        <f>'Октябрь 2014г. по 6-10'!G87+'Октябрь 2014г. по 0,4'!G93</f>
        <v>513</v>
      </c>
      <c r="H87" s="29">
        <f>'Октябрь 2014г. по 6-10'!H87+'Октябрь 2014г. по 0,4'!H93</f>
        <v>0</v>
      </c>
      <c r="I87" s="29">
        <f>'Октябрь 2014г. по 6-10'!I87+'Октябрь 2014г. по 0,4'!I93</f>
        <v>0</v>
      </c>
      <c r="J87" s="29">
        <f>'Октябрь 2014г. по 6-10'!J87+'Октябрь 2014г. по 0,4'!J93</f>
        <v>15</v>
      </c>
      <c r="K87" s="29">
        <f>'Октябрь 2014г. по 6-10'!K87+'Октябрь 2014г. по 0,4'!K93</f>
        <v>973.2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ht="12.75" customHeight="1" x14ac:dyDescent="0.2">
      <c r="A88" s="21"/>
      <c r="B88" s="21"/>
      <c r="C88" s="23" t="s">
        <v>88</v>
      </c>
      <c r="D88" s="29">
        <f>'Октябрь 2014г. по 6-10'!D88+'Октябрь 2014г. по 0,4'!D94</f>
        <v>15</v>
      </c>
      <c r="E88" s="29">
        <f>'Октябрь 2014г. по 6-10'!E88+'Октябрь 2014г. по 0,4'!E94</f>
        <v>226</v>
      </c>
      <c r="F88" s="29">
        <f>'Октябрь 2014г. по 6-10'!F88+'Октябрь 2014г. по 0,4'!F94</f>
        <v>15</v>
      </c>
      <c r="G88" s="29">
        <f>'Октябрь 2014г. по 6-10'!G88+'Октябрь 2014г. по 0,4'!G94</f>
        <v>226</v>
      </c>
      <c r="H88" s="29">
        <f>'Октябрь 2014г. по 6-10'!H88+'Октябрь 2014г. по 0,4'!H94</f>
        <v>0</v>
      </c>
      <c r="I88" s="29">
        <f>'Октябрь 2014г. по 6-10'!I88+'Октябрь 2014г. по 0,4'!I94</f>
        <v>0</v>
      </c>
      <c r="J88" s="29">
        <f>'Октябрь 2014г. по 6-10'!J88+'Октябрь 2014г. по 0,4'!J94</f>
        <v>14</v>
      </c>
      <c r="K88" s="29">
        <f>'Октябрь 2014г. по 6-10'!K88+'Октябрь 2014г. по 0,4'!K94</f>
        <v>97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ht="12.75" customHeight="1" x14ac:dyDescent="0.2">
      <c r="A89" s="21"/>
      <c r="B89" s="21"/>
      <c r="C89" s="23" t="s">
        <v>89</v>
      </c>
      <c r="D89" s="29">
        <f>'Октябрь 2014г. по 6-10'!D89+'Октябрь 2014г. по 0,4'!D95</f>
        <v>15</v>
      </c>
      <c r="E89" s="29">
        <f>'Октябрь 2014г. по 6-10'!E89+'Октябрь 2014г. по 0,4'!E95</f>
        <v>71.33</v>
      </c>
      <c r="F89" s="29">
        <f>'Октябрь 2014г. по 6-10'!F89+'Октябрь 2014г. по 0,4'!F95</f>
        <v>15</v>
      </c>
      <c r="G89" s="29">
        <f>'Октябрь 2014г. по 6-10'!G89+'Октябрь 2014г. по 0,4'!G95</f>
        <v>71.33</v>
      </c>
      <c r="H89" s="29">
        <f>'Октябрь 2014г. по 6-10'!H89+'Октябрь 2014г. по 0,4'!H95</f>
        <v>0</v>
      </c>
      <c r="I89" s="29">
        <f>'Октябрь 2014г. по 6-10'!I89+'Октябрь 2014г. по 0,4'!I95</f>
        <v>0</v>
      </c>
      <c r="J89" s="29">
        <f>'Октябрь 2014г. по 6-10'!J89+'Октябрь 2014г. по 0,4'!J95</f>
        <v>10</v>
      </c>
      <c r="K89" s="29">
        <f>'Октябрь 2014г. по 6-10'!K89+'Октябрь 2014г. по 0,4'!K95</f>
        <v>43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ht="12.75" customHeight="1" x14ac:dyDescent="0.2">
      <c r="A90" s="21"/>
      <c r="B90" s="21"/>
      <c r="C90" s="23" t="s">
        <v>73</v>
      </c>
      <c r="D90" s="29">
        <f>'Октябрь 2014г. по 6-10'!D90+'Октябрь 2014г. по 0,4'!D96</f>
        <v>1</v>
      </c>
      <c r="E90" s="29">
        <f>'Октябрь 2014г. по 6-10'!E90+'Октябрь 2014г. по 0,4'!E96</f>
        <v>74.599999999999994</v>
      </c>
      <c r="F90" s="29">
        <f>'Октябрь 2014г. по 6-10'!F90+'Октябрь 2014г. по 0,4'!F96</f>
        <v>1</v>
      </c>
      <c r="G90" s="29">
        <f>'Октябрь 2014г. по 6-10'!G90+'Октябрь 2014г. по 0,4'!G96</f>
        <v>74.599999999999994</v>
      </c>
      <c r="H90" s="29">
        <f>'Октябрь 2014г. по 6-10'!H90+'Октябрь 2014г. по 0,4'!H96</f>
        <v>0</v>
      </c>
      <c r="I90" s="29">
        <f>'Октябрь 2014г. по 6-10'!I90+'Октябрь 2014г. по 0,4'!I96</f>
        <v>0</v>
      </c>
      <c r="J90" s="29">
        <f>'Октябрь 2014г. по 6-10'!J90+'Октябрь 2014г. по 0,4'!J96</f>
        <v>3</v>
      </c>
      <c r="K90" s="29">
        <f>'Октябрь 2014г. по 6-10'!K90+'Октябрь 2014г. по 0,4'!K96</f>
        <v>8.25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ht="12.75" customHeight="1" x14ac:dyDescent="0.2">
      <c r="A91" s="21"/>
      <c r="B91" s="21"/>
      <c r="C91" s="23" t="s">
        <v>90</v>
      </c>
      <c r="D91" s="29">
        <f>'Октябрь 2014г. по 6-10'!D91+'Октябрь 2014г. по 0,4'!D97</f>
        <v>0</v>
      </c>
      <c r="E91" s="29">
        <f>'Октябрь 2014г. по 6-10'!E91+'Октябрь 2014г. по 0,4'!E97</f>
        <v>0</v>
      </c>
      <c r="F91" s="29">
        <f>'Октябрь 2014г. по 6-10'!F91+'Октябрь 2014г. по 0,4'!F97</f>
        <v>0</v>
      </c>
      <c r="G91" s="29">
        <f>'Октябрь 2014г. по 6-10'!G91+'Октябрь 2014г. по 0,4'!G97</f>
        <v>0</v>
      </c>
      <c r="H91" s="29">
        <f>'Октябрь 2014г. по 6-10'!H91+'Октябрь 2014г. по 0,4'!H97</f>
        <v>0</v>
      </c>
      <c r="I91" s="29">
        <f>'Октябрь 2014г. по 6-10'!I91+'Октябрь 2014г. по 0,4'!I97</f>
        <v>0</v>
      </c>
      <c r="J91" s="29">
        <f>'Октябрь 2014г. по 6-10'!J91+'Октябрь 2014г. по 0,4'!J97</f>
        <v>0</v>
      </c>
      <c r="K91" s="29">
        <f>'Октябрь 2014г. по 6-10'!K91+'Октябрь 2014г. по 0,4'!K97</f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2.75" customHeight="1" x14ac:dyDescent="0.2">
      <c r="A92" s="21"/>
      <c r="B92" s="21"/>
      <c r="C92" s="23" t="s">
        <v>91</v>
      </c>
      <c r="D92" s="29">
        <f>'Октябрь 2014г. по 6-10'!D92+'Октябрь 2014г. по 0,4'!D98</f>
        <v>0</v>
      </c>
      <c r="E92" s="29">
        <f>'Октябрь 2014г. по 6-10'!E92+'Октябрь 2014г. по 0,4'!E98</f>
        <v>0</v>
      </c>
      <c r="F92" s="29">
        <f>'Октябрь 2014г. по 6-10'!F92+'Октябрь 2014г. по 0,4'!F98</f>
        <v>0</v>
      </c>
      <c r="G92" s="29">
        <f>'Октябрь 2014г. по 6-10'!G92+'Октябрь 2014г. по 0,4'!G98</f>
        <v>0</v>
      </c>
      <c r="H92" s="29">
        <f>'Октябрь 2014г. по 6-10'!H92+'Октябрь 2014г. по 0,4'!H98</f>
        <v>0</v>
      </c>
      <c r="I92" s="29">
        <f>'Октябрь 2014г. по 6-10'!I92+'Октябрь 2014г. по 0,4'!I98</f>
        <v>0</v>
      </c>
      <c r="J92" s="29">
        <f>'Октябрь 2014г. по 6-10'!J92+'Октябрь 2014г. по 0,4'!J98</f>
        <v>0</v>
      </c>
      <c r="K92" s="29">
        <f>'Октябрь 2014г. по 6-10'!K92+'Октябрь 2014г. по 0,4'!K98</f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ht="12.75" customHeight="1" x14ac:dyDescent="0.2">
      <c r="A93" s="21"/>
      <c r="B93" s="21"/>
      <c r="C93" s="23" t="s">
        <v>92</v>
      </c>
      <c r="D93" s="29">
        <f>'Октябрь 2014г. по 6-10'!D93+'Октябрь 2014г. по 0,4'!D99</f>
        <v>0</v>
      </c>
      <c r="E93" s="29">
        <f>'Октябрь 2014г. по 6-10'!E93+'Октябрь 2014г. по 0,4'!E99</f>
        <v>0</v>
      </c>
      <c r="F93" s="29">
        <f>'Октябрь 2014г. по 6-10'!F93+'Октябрь 2014г. по 0,4'!F99</f>
        <v>0</v>
      </c>
      <c r="G93" s="29">
        <f>'Октябрь 2014г. по 6-10'!G93+'Октябрь 2014г. по 0,4'!G99</f>
        <v>0</v>
      </c>
      <c r="H93" s="29">
        <f>'Октябрь 2014г. по 6-10'!H93+'Октябрь 2014г. по 0,4'!H99</f>
        <v>0</v>
      </c>
      <c r="I93" s="29">
        <f>'Октябрь 2014г. по 6-10'!I93+'Октябрь 2014г. по 0,4'!I99</f>
        <v>0</v>
      </c>
      <c r="J93" s="29">
        <f>'Октябрь 2014г. по 6-10'!J93+'Октябрь 2014г. по 0,4'!J99</f>
        <v>0</v>
      </c>
      <c r="K93" s="29">
        <f>'Октябрь 2014г. по 6-10'!K93+'Октябрь 2014г. по 0,4'!K99</f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ht="12.75" customHeight="1" x14ac:dyDescent="0.2">
      <c r="A94" s="21"/>
      <c r="B94" s="21"/>
      <c r="C94" s="23" t="s">
        <v>93</v>
      </c>
      <c r="D94" s="29">
        <f>'Октябрь 2014г. по 6-10'!D94+'Октябрь 2014г. по 0,4'!D100</f>
        <v>22</v>
      </c>
      <c r="E94" s="29">
        <f>'Октябрь 2014г. по 6-10'!E94+'Октябрь 2014г. по 0,4'!E100</f>
        <v>113</v>
      </c>
      <c r="F94" s="29">
        <f>'Октябрь 2014г. по 6-10'!F94+'Октябрь 2014г. по 0,4'!F100</f>
        <v>22</v>
      </c>
      <c r="G94" s="29">
        <f>'Октябрь 2014г. по 6-10'!G94+'Октябрь 2014г. по 0,4'!G100</f>
        <v>113</v>
      </c>
      <c r="H94" s="29">
        <f>'Октябрь 2014г. по 6-10'!H94+'Октябрь 2014г. по 0,4'!H100</f>
        <v>0</v>
      </c>
      <c r="I94" s="29">
        <f>'Октябрь 2014г. по 6-10'!I94+'Октябрь 2014г. по 0,4'!I100</f>
        <v>0</v>
      </c>
      <c r="J94" s="29">
        <f>'Октябрь 2014г. по 6-10'!J94+'Октябрь 2014г. по 0,4'!J100</f>
        <v>20</v>
      </c>
      <c r="K94" s="29">
        <f>'Октябрь 2014г. по 6-10'!K94+'Октябрь 2014г. по 0,4'!K100</f>
        <v>94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ht="12.75" customHeight="1" x14ac:dyDescent="0.2">
      <c r="A95" s="21"/>
      <c r="B95" s="21"/>
      <c r="C95" s="23" t="s">
        <v>94</v>
      </c>
      <c r="D95" s="29">
        <f>'Октябрь 2014г. по 6-10'!D95+'Октябрь 2014г. по 0,4'!D101</f>
        <v>0</v>
      </c>
      <c r="E95" s="29">
        <f>'Октябрь 2014г. по 6-10'!E95+'Октябрь 2014г. по 0,4'!E101</f>
        <v>0</v>
      </c>
      <c r="F95" s="29">
        <f>'Октябрь 2014г. по 6-10'!F95+'Октябрь 2014г. по 0,4'!F101</f>
        <v>0</v>
      </c>
      <c r="G95" s="29">
        <f>'Октябрь 2014г. по 6-10'!G95+'Октябрь 2014г. по 0,4'!G101</f>
        <v>0</v>
      </c>
      <c r="H95" s="29">
        <f>'Октябрь 2014г. по 6-10'!H95+'Октябрь 2014г. по 0,4'!H101</f>
        <v>0</v>
      </c>
      <c r="I95" s="29">
        <f>'Октябрь 2014г. по 6-10'!I95+'Октябрь 2014г. по 0,4'!I101</f>
        <v>0</v>
      </c>
      <c r="J95" s="29">
        <f>'Октябрь 2014г. по 6-10'!J95+'Октябрь 2014г. по 0,4'!J101</f>
        <v>3</v>
      </c>
      <c r="K95" s="29">
        <f>'Октябрь 2014г. по 6-10'!K95+'Октябрь 2014г. по 0,4'!K101</f>
        <v>24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ht="12.75" customHeight="1" x14ac:dyDescent="0.2">
      <c r="A96" s="21"/>
      <c r="B96" s="21"/>
      <c r="C96" s="23" t="s">
        <v>30</v>
      </c>
      <c r="D96" s="30">
        <f>D87+D88+D89+D90+D91+D92+D93+D94+D95</f>
        <v>65</v>
      </c>
      <c r="E96" s="30">
        <f t="shared" ref="E96:Q96" si="7">E87+E88+E89+E90+E91+E92+E93+E94+E95</f>
        <v>997.93000000000006</v>
      </c>
      <c r="F96" s="30">
        <f t="shared" si="7"/>
        <v>65</v>
      </c>
      <c r="G96" s="30">
        <f t="shared" si="7"/>
        <v>997.93000000000006</v>
      </c>
      <c r="H96" s="30">
        <f t="shared" si="7"/>
        <v>0</v>
      </c>
      <c r="I96" s="30">
        <f t="shared" si="7"/>
        <v>0</v>
      </c>
      <c r="J96" s="30">
        <f t="shared" si="7"/>
        <v>65</v>
      </c>
      <c r="K96" s="30">
        <f t="shared" si="7"/>
        <v>1239.45</v>
      </c>
      <c r="L96" s="18">
        <f t="shared" si="7"/>
        <v>0</v>
      </c>
      <c r="M96" s="18">
        <f t="shared" si="7"/>
        <v>0</v>
      </c>
      <c r="N96" s="18">
        <f t="shared" si="7"/>
        <v>0</v>
      </c>
      <c r="O96" s="18">
        <f t="shared" si="7"/>
        <v>0</v>
      </c>
      <c r="P96" s="18">
        <f t="shared" si="7"/>
        <v>0</v>
      </c>
      <c r="Q96" s="18">
        <f t="shared" si="7"/>
        <v>0</v>
      </c>
    </row>
    <row r="97" spans="1:17" ht="21" customHeight="1" x14ac:dyDescent="0.25">
      <c r="A97" s="21"/>
      <c r="B97" s="21"/>
      <c r="C97" s="88" t="s">
        <v>95</v>
      </c>
      <c r="D97" s="88"/>
      <c r="E97" s="30"/>
      <c r="F97" s="30"/>
      <c r="G97" s="30"/>
      <c r="H97" s="30"/>
      <c r="I97" s="30"/>
      <c r="J97" s="30"/>
      <c r="K97" s="30"/>
      <c r="L97" s="18"/>
      <c r="M97" s="18"/>
      <c r="N97" s="18"/>
      <c r="O97" s="18"/>
      <c r="P97" s="18"/>
      <c r="Q97" s="18"/>
    </row>
    <row r="98" spans="1:17" ht="12.75" customHeight="1" x14ac:dyDescent="0.2">
      <c r="A98" s="21"/>
      <c r="B98" s="21"/>
      <c r="C98" s="23" t="s">
        <v>96</v>
      </c>
      <c r="D98" s="29">
        <f>'Октябрь 2014г. по 6-10'!D98+'Октябрь 2014г. по 0,4'!D104</f>
        <v>79</v>
      </c>
      <c r="E98" s="29">
        <f>'Октябрь 2014г. по 6-10'!E98+'Октябрь 2014г. по 0,4'!E104</f>
        <v>1576.5</v>
      </c>
      <c r="F98" s="29">
        <f>'Октябрь 2014г. по 6-10'!F98+'Октябрь 2014г. по 0,4'!F104</f>
        <v>79</v>
      </c>
      <c r="G98" s="29">
        <f>'Октябрь 2014г. по 6-10'!G98+'Октябрь 2014г. по 0,4'!G104</f>
        <v>1576.5</v>
      </c>
      <c r="H98" s="29">
        <f>'Октябрь 2014г. по 6-10'!H98+'Октябрь 2014г. по 0,4'!H104</f>
        <v>0</v>
      </c>
      <c r="I98" s="29">
        <f>'Октябрь 2014г. по 6-10'!I98+'Октябрь 2014г. по 0,4'!I104</f>
        <v>0</v>
      </c>
      <c r="J98" s="29">
        <f>'Октябрь 2014г. по 6-10'!J98+'Октябрь 2014г. по 0,4'!J104</f>
        <v>76</v>
      </c>
      <c r="K98" s="29">
        <f>'Октябрь 2014г. по 6-10'!K98+'Октябрь 2014г. по 0,4'!K104</f>
        <v>1111.5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ht="12.75" customHeight="1" x14ac:dyDescent="0.2">
      <c r="A99" s="21"/>
      <c r="B99" s="21"/>
      <c r="C99" s="23" t="s">
        <v>97</v>
      </c>
      <c r="D99" s="29">
        <f>'Октябрь 2014г. по 6-10'!D99+'Октябрь 2014г. по 0,4'!D105</f>
        <v>12</v>
      </c>
      <c r="E99" s="29">
        <f>'Октябрь 2014г. по 6-10'!E99+'Октябрь 2014г. по 0,4'!E105</f>
        <v>51.5</v>
      </c>
      <c r="F99" s="29">
        <f>'Октябрь 2014г. по 6-10'!F99+'Октябрь 2014г. по 0,4'!F105</f>
        <v>12</v>
      </c>
      <c r="G99" s="29">
        <f>'Октябрь 2014г. по 6-10'!G99+'Октябрь 2014г. по 0,4'!G105</f>
        <v>51.5</v>
      </c>
      <c r="H99" s="29">
        <f>'Октябрь 2014г. по 6-10'!H99+'Октябрь 2014г. по 0,4'!H105</f>
        <v>0</v>
      </c>
      <c r="I99" s="29">
        <f>'Октябрь 2014г. по 6-10'!I99+'Октябрь 2014г. по 0,4'!I105</f>
        <v>0</v>
      </c>
      <c r="J99" s="29">
        <f>'Октябрь 2014г. по 6-10'!J99+'Октябрь 2014г. по 0,4'!J105</f>
        <v>10</v>
      </c>
      <c r="K99" s="29">
        <f>'Октябрь 2014г. по 6-10'!K99+'Октябрь 2014г. по 0,4'!K105</f>
        <v>36.5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ht="12.75" customHeight="1" x14ac:dyDescent="0.2">
      <c r="A100" s="21"/>
      <c r="B100" s="21"/>
      <c r="C100" s="23" t="s">
        <v>98</v>
      </c>
      <c r="D100" s="29">
        <f>'Октябрь 2014г. по 6-10'!D100+'Октябрь 2014г. по 0,4'!D106</f>
        <v>31</v>
      </c>
      <c r="E100" s="29">
        <f>'Октябрь 2014г. по 6-10'!E100+'Октябрь 2014г. по 0,4'!E106</f>
        <v>247</v>
      </c>
      <c r="F100" s="29">
        <f>'Октябрь 2014г. по 6-10'!F100+'Октябрь 2014г. по 0,4'!F106</f>
        <v>31</v>
      </c>
      <c r="G100" s="29">
        <f>'Октябрь 2014г. по 6-10'!G100+'Октябрь 2014г. по 0,4'!G106</f>
        <v>247</v>
      </c>
      <c r="H100" s="29">
        <f>'Октябрь 2014г. по 6-10'!H100+'Октябрь 2014г. по 0,4'!H106</f>
        <v>0</v>
      </c>
      <c r="I100" s="29">
        <f>'Октябрь 2014г. по 6-10'!I100+'Октябрь 2014г. по 0,4'!I106</f>
        <v>0</v>
      </c>
      <c r="J100" s="29">
        <f>'Октябрь 2014г. по 6-10'!J100+'Октябрь 2014г. по 0,4'!J106</f>
        <v>26</v>
      </c>
      <c r="K100" s="29">
        <f>'Октябрь 2014г. по 6-10'!K100+'Октябрь 2014г. по 0,4'!K106</f>
        <v>145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ht="12.75" customHeight="1" x14ac:dyDescent="0.2">
      <c r="A101" s="21"/>
      <c r="B101" s="21"/>
      <c r="C101" s="23" t="s">
        <v>99</v>
      </c>
      <c r="D101" s="29">
        <f>'Октябрь 2014г. по 6-10'!D101+'Октябрь 2014г. по 0,4'!D107</f>
        <v>60</v>
      </c>
      <c r="E101" s="29">
        <f>'Октябрь 2014г. по 6-10'!E101+'Октябрь 2014г. по 0,4'!E107</f>
        <v>993.7</v>
      </c>
      <c r="F101" s="29">
        <f>'Октябрь 2014г. по 6-10'!F101+'Октябрь 2014г. по 0,4'!F107</f>
        <v>60</v>
      </c>
      <c r="G101" s="29">
        <f>'Октябрь 2014г. по 6-10'!G101+'Октябрь 2014г. по 0,4'!G107</f>
        <v>993.7</v>
      </c>
      <c r="H101" s="29">
        <f>'Октябрь 2014г. по 6-10'!H101+'Октябрь 2014г. по 0,4'!H107</f>
        <v>0</v>
      </c>
      <c r="I101" s="29">
        <f>'Октябрь 2014г. по 6-10'!I101+'Октябрь 2014г. по 0,4'!I107</f>
        <v>0</v>
      </c>
      <c r="J101" s="29">
        <f>'Октябрь 2014г. по 6-10'!J101+'Октябрь 2014г. по 0,4'!J107</f>
        <v>64</v>
      </c>
      <c r="K101" s="29">
        <f>'Октябрь 2014г. по 6-10'!K101+'Октябрь 2014г. по 0,4'!K107</f>
        <v>530.5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ht="12.75" customHeight="1" x14ac:dyDescent="0.2">
      <c r="A102" s="21"/>
      <c r="B102" s="21"/>
      <c r="C102" s="23" t="s">
        <v>100</v>
      </c>
      <c r="D102" s="29">
        <f>'Октябрь 2014г. по 6-10'!D102+'Октябрь 2014г. по 0,4'!D108</f>
        <v>46</v>
      </c>
      <c r="E102" s="29">
        <f>'Октябрь 2014г. по 6-10'!E102+'Октябрь 2014г. по 0,4'!E108</f>
        <v>385.5</v>
      </c>
      <c r="F102" s="29">
        <f>'Октябрь 2014г. по 6-10'!F102+'Октябрь 2014г. по 0,4'!F108</f>
        <v>46</v>
      </c>
      <c r="G102" s="29">
        <f>'Октябрь 2014г. по 6-10'!G102+'Октябрь 2014г. по 0,4'!G108</f>
        <v>385.5</v>
      </c>
      <c r="H102" s="29">
        <f>'Октябрь 2014г. по 6-10'!H102+'Октябрь 2014г. по 0,4'!H108</f>
        <v>1</v>
      </c>
      <c r="I102" s="29">
        <f>'Октябрь 2014г. по 6-10'!I102+'Октябрь 2014г. по 0,4'!I108</f>
        <v>7</v>
      </c>
      <c r="J102" s="29">
        <f>'Октябрь 2014г. по 6-10'!J102+'Октябрь 2014г. по 0,4'!J108</f>
        <v>36</v>
      </c>
      <c r="K102" s="29">
        <f>'Октябрь 2014г. по 6-10'!K102+'Октябрь 2014г. по 0,4'!K108</f>
        <v>220.5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ht="12.75" customHeight="1" x14ac:dyDescent="0.2">
      <c r="A103" s="21"/>
      <c r="B103" s="21"/>
      <c r="C103" s="23" t="s">
        <v>101</v>
      </c>
      <c r="D103" s="29">
        <f>'Октябрь 2014г. по 6-10'!D103+'Октябрь 2014г. по 0,4'!D109</f>
        <v>28</v>
      </c>
      <c r="E103" s="29">
        <f>'Октябрь 2014г. по 6-10'!E103+'Октябрь 2014г. по 0,4'!E109</f>
        <v>284.5</v>
      </c>
      <c r="F103" s="29">
        <f>'Октябрь 2014г. по 6-10'!F103+'Октябрь 2014г. по 0,4'!F109</f>
        <v>28</v>
      </c>
      <c r="G103" s="29">
        <f>'Октябрь 2014г. по 6-10'!G103+'Октябрь 2014г. по 0,4'!G109</f>
        <v>284.5</v>
      </c>
      <c r="H103" s="29">
        <f>'Октябрь 2014г. по 6-10'!H103+'Октябрь 2014г. по 0,4'!H109</f>
        <v>0</v>
      </c>
      <c r="I103" s="29">
        <f>'Октябрь 2014г. по 6-10'!I103+'Октябрь 2014г. по 0,4'!I109</f>
        <v>0</v>
      </c>
      <c r="J103" s="29">
        <f>'Октябрь 2014г. по 6-10'!J103+'Октябрь 2014г. по 0,4'!J109</f>
        <v>27</v>
      </c>
      <c r="K103" s="29">
        <f>'Октябрь 2014г. по 6-10'!K103+'Октябрь 2014г. по 0,4'!K109</f>
        <v>1126.5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ht="12.75" customHeight="1" x14ac:dyDescent="0.2">
      <c r="A104" s="21"/>
      <c r="B104" s="21"/>
      <c r="C104" s="23" t="s">
        <v>102</v>
      </c>
      <c r="D104" s="29">
        <f>'Октябрь 2014г. по 6-10'!D104+'Октябрь 2014г. по 0,4'!D110</f>
        <v>17</v>
      </c>
      <c r="E104" s="29">
        <f>'Октябрь 2014г. по 6-10'!E104+'Октябрь 2014г. по 0,4'!E110</f>
        <v>111</v>
      </c>
      <c r="F104" s="29">
        <f>'Октябрь 2014г. по 6-10'!F104+'Октябрь 2014г. по 0,4'!F110</f>
        <v>17</v>
      </c>
      <c r="G104" s="29">
        <f>'Октябрь 2014г. по 6-10'!G104+'Октябрь 2014г. по 0,4'!G110</f>
        <v>111</v>
      </c>
      <c r="H104" s="29">
        <f>'Октябрь 2014г. по 6-10'!H104+'Октябрь 2014г. по 0,4'!H110</f>
        <v>0</v>
      </c>
      <c r="I104" s="29">
        <f>'Октябрь 2014г. по 6-10'!I104+'Октябрь 2014г. по 0,4'!I110</f>
        <v>0</v>
      </c>
      <c r="J104" s="29">
        <f>'Октябрь 2014г. по 6-10'!J104+'Октябрь 2014г. по 0,4'!J110</f>
        <v>10</v>
      </c>
      <c r="K104" s="29">
        <f>'Октябрь 2014г. по 6-10'!K104+'Октябрь 2014г. по 0,4'!K110</f>
        <v>220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ht="12.75" customHeight="1" x14ac:dyDescent="0.2">
      <c r="A105" s="21"/>
      <c r="B105" s="21"/>
      <c r="C105" s="23" t="s">
        <v>103</v>
      </c>
      <c r="D105" s="29">
        <f>'Октябрь 2014г. по 6-10'!D105+'Октябрь 2014г. по 0,4'!D111</f>
        <v>17</v>
      </c>
      <c r="E105" s="29">
        <f>'Октябрь 2014г. по 6-10'!E105+'Октябрь 2014г. по 0,4'!E111</f>
        <v>117.5</v>
      </c>
      <c r="F105" s="29">
        <f>'Октябрь 2014г. по 6-10'!F105+'Октябрь 2014г. по 0,4'!F111</f>
        <v>17</v>
      </c>
      <c r="G105" s="29">
        <f>'Октябрь 2014г. по 6-10'!G105+'Октябрь 2014г. по 0,4'!G111</f>
        <v>117.5</v>
      </c>
      <c r="H105" s="29">
        <f>'Октябрь 2014г. по 6-10'!H105+'Октябрь 2014г. по 0,4'!H111</f>
        <v>0</v>
      </c>
      <c r="I105" s="29">
        <f>'Октябрь 2014г. по 6-10'!I105+'Октябрь 2014г. по 0,4'!I111</f>
        <v>0</v>
      </c>
      <c r="J105" s="29">
        <f>'Октябрь 2014г. по 6-10'!J105+'Октябрь 2014г. по 0,4'!J111</f>
        <v>16</v>
      </c>
      <c r="K105" s="29">
        <f>'Октябрь 2014г. по 6-10'!K105+'Октябрь 2014г. по 0,4'!K111</f>
        <v>101.4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ht="12.75" customHeight="1" x14ac:dyDescent="0.2">
      <c r="A106" s="21"/>
      <c r="B106" s="21"/>
      <c r="C106" s="23" t="s">
        <v>104</v>
      </c>
      <c r="D106" s="29">
        <f>'Октябрь 2014г. по 6-10'!D106+'Октябрь 2014г. по 0,4'!D112</f>
        <v>0</v>
      </c>
      <c r="E106" s="29">
        <f>'Октябрь 2014г. по 6-10'!E106+'Октябрь 2014г. по 0,4'!E112</f>
        <v>0</v>
      </c>
      <c r="F106" s="29">
        <f>'Октябрь 2014г. по 6-10'!F106+'Октябрь 2014г. по 0,4'!F112</f>
        <v>0</v>
      </c>
      <c r="G106" s="29">
        <f>'Октябрь 2014г. по 6-10'!G106+'Октябрь 2014г. по 0,4'!G112</f>
        <v>0</v>
      </c>
      <c r="H106" s="29">
        <f>'Октябрь 2014г. по 6-10'!H106+'Октябрь 2014г. по 0,4'!H112</f>
        <v>0</v>
      </c>
      <c r="I106" s="29">
        <f>'Октябрь 2014г. по 6-10'!I106+'Октябрь 2014г. по 0,4'!I112</f>
        <v>0</v>
      </c>
      <c r="J106" s="29">
        <f>'Октябрь 2014г. по 6-10'!J106+'Октябрь 2014г. по 0,4'!J112</f>
        <v>1</v>
      </c>
      <c r="K106" s="29">
        <f>'Октябрь 2014г. по 6-10'!K106+'Октябрь 2014г. по 0,4'!K112</f>
        <v>8.6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ht="12.75" customHeight="1" x14ac:dyDescent="0.2">
      <c r="A107" s="21"/>
      <c r="B107" s="21"/>
      <c r="C107" s="23" t="s">
        <v>105</v>
      </c>
      <c r="D107" s="29">
        <f>'Октябрь 2014г. по 6-10'!D107+'Октябрь 2014г. по 0,4'!D113</f>
        <v>10</v>
      </c>
      <c r="E107" s="29">
        <f>'Октябрь 2014г. по 6-10'!E107+'Октябрь 2014г. по 0,4'!E113</f>
        <v>38</v>
      </c>
      <c r="F107" s="29">
        <f>'Октябрь 2014г. по 6-10'!F107+'Октябрь 2014г. по 0,4'!F113</f>
        <v>10</v>
      </c>
      <c r="G107" s="29">
        <f>'Октябрь 2014г. по 6-10'!G107+'Октябрь 2014г. по 0,4'!G113</f>
        <v>38</v>
      </c>
      <c r="H107" s="29">
        <f>'Октябрь 2014г. по 6-10'!H107+'Октябрь 2014г. по 0,4'!H113</f>
        <v>0</v>
      </c>
      <c r="I107" s="29">
        <f>'Октябрь 2014г. по 6-10'!I107+'Октябрь 2014г. по 0,4'!I113</f>
        <v>0</v>
      </c>
      <c r="J107" s="29">
        <f>'Октябрь 2014г. по 6-10'!J107+'Октябрь 2014г. по 0,4'!J113</f>
        <v>8</v>
      </c>
      <c r="K107" s="29">
        <f>'Октябрь 2014г. по 6-10'!K107+'Октябрь 2014г. по 0,4'!K113</f>
        <v>26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ht="12.75" customHeight="1" x14ac:dyDescent="0.2">
      <c r="A108" s="21"/>
      <c r="B108" s="21"/>
      <c r="C108" s="23" t="s">
        <v>106</v>
      </c>
      <c r="D108" s="29">
        <f>'Октябрь 2014г. по 6-10'!D108+'Октябрь 2014г. по 0,4'!D114</f>
        <v>9</v>
      </c>
      <c r="E108" s="29">
        <f>'Октябрь 2014г. по 6-10'!E108+'Октябрь 2014г. по 0,4'!E114</f>
        <v>28</v>
      </c>
      <c r="F108" s="29">
        <f>'Октябрь 2014г. по 6-10'!F108+'Октябрь 2014г. по 0,4'!F114</f>
        <v>9</v>
      </c>
      <c r="G108" s="29">
        <f>'Октябрь 2014г. по 6-10'!G108+'Октябрь 2014г. по 0,4'!G114</f>
        <v>28</v>
      </c>
      <c r="H108" s="29">
        <f>'Октябрь 2014г. по 6-10'!H108+'Октябрь 2014г. по 0,4'!H114</f>
        <v>0</v>
      </c>
      <c r="I108" s="29">
        <f>'Октябрь 2014г. по 6-10'!I108+'Октябрь 2014г. по 0,4'!I114</f>
        <v>0</v>
      </c>
      <c r="J108" s="29">
        <f>'Октябрь 2014г. по 6-10'!J108+'Октябрь 2014г. по 0,4'!J114</f>
        <v>10</v>
      </c>
      <c r="K108" s="29">
        <f>'Октябрь 2014г. по 6-10'!K108+'Октябрь 2014г. по 0,4'!K114</f>
        <v>30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ht="12.75" customHeight="1" x14ac:dyDescent="0.2">
      <c r="A109" s="21"/>
      <c r="B109" s="21"/>
      <c r="C109" s="23" t="s">
        <v>30</v>
      </c>
      <c r="D109" s="30">
        <f>D98+D99+D100+D101+D102+D103+D104+D105+D106+D107+D108</f>
        <v>309</v>
      </c>
      <c r="E109" s="30">
        <f t="shared" ref="E109:Q109" si="8">E98+E99+E100+E101+E102+E103+E104+E105+E106+E107+E108</f>
        <v>3833.2</v>
      </c>
      <c r="F109" s="30">
        <f t="shared" si="8"/>
        <v>309</v>
      </c>
      <c r="G109" s="30">
        <f t="shared" si="8"/>
        <v>3833.2</v>
      </c>
      <c r="H109" s="30">
        <f t="shared" si="8"/>
        <v>1</v>
      </c>
      <c r="I109" s="30">
        <f t="shared" si="8"/>
        <v>7</v>
      </c>
      <c r="J109" s="30">
        <f t="shared" si="8"/>
        <v>284</v>
      </c>
      <c r="K109" s="30">
        <f t="shared" si="8"/>
        <v>3556.5</v>
      </c>
      <c r="L109" s="18">
        <f t="shared" si="8"/>
        <v>0</v>
      </c>
      <c r="M109" s="18">
        <f t="shared" si="8"/>
        <v>0</v>
      </c>
      <c r="N109" s="18">
        <f t="shared" si="8"/>
        <v>0</v>
      </c>
      <c r="O109" s="18">
        <f t="shared" si="8"/>
        <v>0</v>
      </c>
      <c r="P109" s="18">
        <f t="shared" si="8"/>
        <v>0</v>
      </c>
      <c r="Q109" s="18">
        <f t="shared" si="8"/>
        <v>0</v>
      </c>
    </row>
    <row r="110" spans="1:17" ht="19.5" customHeight="1" x14ac:dyDescent="0.25">
      <c r="A110" s="21"/>
      <c r="B110" s="21"/>
      <c r="C110" s="88" t="s">
        <v>107</v>
      </c>
      <c r="D110" s="88"/>
      <c r="E110" s="30"/>
      <c r="F110" s="30"/>
      <c r="G110" s="30"/>
      <c r="H110" s="30"/>
      <c r="I110" s="30"/>
      <c r="J110" s="30"/>
      <c r="K110" s="30"/>
      <c r="L110" s="18"/>
      <c r="M110" s="18"/>
      <c r="N110" s="18"/>
      <c r="O110" s="18"/>
      <c r="P110" s="18"/>
      <c r="Q110" s="18"/>
    </row>
    <row r="111" spans="1:17" ht="12.75" customHeight="1" x14ac:dyDescent="0.2">
      <c r="A111" s="21"/>
      <c r="B111" s="21"/>
      <c r="C111" s="37" t="s">
        <v>108</v>
      </c>
      <c r="D111" s="29">
        <f>'Октябрь 2014г. по 6-10'!D111+'Октябрь 2014г. по 0,4'!D117</f>
        <v>0</v>
      </c>
      <c r="E111" s="29">
        <f>'Октябрь 2014г. по 6-10'!E111+'Октябрь 2014г. по 0,4'!E117</f>
        <v>0</v>
      </c>
      <c r="F111" s="29">
        <f>'Октябрь 2014г. по 6-10'!F111+'Октябрь 2014г. по 0,4'!F117</f>
        <v>0</v>
      </c>
      <c r="G111" s="29">
        <f>'Октябрь 2014г. по 6-10'!G111+'Октябрь 2014г. по 0,4'!G117</f>
        <v>0</v>
      </c>
      <c r="H111" s="29">
        <f>'Октябрь 2014г. по 6-10'!H111+'Октябрь 2014г. по 0,4'!H117</f>
        <v>0</v>
      </c>
      <c r="I111" s="29">
        <f>'Октябрь 2014г. по 6-10'!I111+'Октябрь 2014г. по 0,4'!I117</f>
        <v>0</v>
      </c>
      <c r="J111" s="29">
        <f>'Октябрь 2014г. по 6-10'!J111+'Октябрь 2014г. по 0,4'!J117</f>
        <v>0</v>
      </c>
      <c r="K111" s="29">
        <f>'Октябрь 2014г. по 6-10'!K111+'Октябрь 2014г. по 0,4'!K117</f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ht="12.75" customHeight="1" x14ac:dyDescent="0.2">
      <c r="A112" s="21"/>
      <c r="B112" s="21"/>
      <c r="C112" s="37" t="s">
        <v>109</v>
      </c>
      <c r="D112" s="29">
        <f>'Октябрь 2014г. по 6-10'!D112+'Октябрь 2014г. по 0,4'!D118</f>
        <v>3</v>
      </c>
      <c r="E112" s="29">
        <f>'Октябрь 2014г. по 6-10'!E112+'Октябрь 2014г. по 0,4'!E118</f>
        <v>14.2</v>
      </c>
      <c r="F112" s="29">
        <f>'Октябрь 2014г. по 6-10'!F112+'Октябрь 2014г. по 0,4'!F118</f>
        <v>3</v>
      </c>
      <c r="G112" s="29">
        <f>'Октябрь 2014г. по 6-10'!G112+'Октябрь 2014г. по 0,4'!G118</f>
        <v>14.2</v>
      </c>
      <c r="H112" s="29">
        <f>'Октябрь 2014г. по 6-10'!H112+'Октябрь 2014г. по 0,4'!H118</f>
        <v>0</v>
      </c>
      <c r="I112" s="29">
        <f>'Октябрь 2014г. по 6-10'!I112+'Октябрь 2014г. по 0,4'!I118</f>
        <v>0</v>
      </c>
      <c r="J112" s="29">
        <f>'Октябрь 2014г. по 6-10'!J112+'Октябрь 2014г. по 0,4'!J118</f>
        <v>4</v>
      </c>
      <c r="K112" s="29">
        <f>'Октябрь 2014г. по 6-10'!K112+'Октябрь 2014г. по 0,4'!K118</f>
        <v>37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ht="12.75" customHeight="1" x14ac:dyDescent="0.2">
      <c r="A113" s="21"/>
      <c r="B113" s="21"/>
      <c r="C113" s="37" t="s">
        <v>110</v>
      </c>
      <c r="D113" s="29">
        <f>'Октябрь 2014г. по 6-10'!D113+'Октябрь 2014г. по 0,4'!D119</f>
        <v>19</v>
      </c>
      <c r="E113" s="29">
        <f>'Октябрь 2014г. по 6-10'!E113+'Октябрь 2014г. по 0,4'!E119</f>
        <v>85.5</v>
      </c>
      <c r="F113" s="29">
        <f>'Октябрь 2014г. по 6-10'!F113+'Октябрь 2014г. по 0,4'!F119</f>
        <v>19</v>
      </c>
      <c r="G113" s="29">
        <f>'Октябрь 2014г. по 6-10'!G113+'Октябрь 2014г. по 0,4'!G119</f>
        <v>85.5</v>
      </c>
      <c r="H113" s="29">
        <f>'Октябрь 2014г. по 6-10'!H113+'Октябрь 2014г. по 0,4'!H119</f>
        <v>0</v>
      </c>
      <c r="I113" s="29">
        <f>'Октябрь 2014г. по 6-10'!I113+'Октябрь 2014г. по 0,4'!I119</f>
        <v>0</v>
      </c>
      <c r="J113" s="29">
        <f>'Октябрь 2014г. по 6-10'!J113+'Октябрь 2014г. по 0,4'!J119</f>
        <v>18</v>
      </c>
      <c r="K113" s="29">
        <f>'Октябрь 2014г. по 6-10'!K113+'Октябрь 2014г. по 0,4'!K119</f>
        <v>81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</row>
    <row r="114" spans="1:17" ht="12.75" customHeight="1" x14ac:dyDescent="0.2">
      <c r="A114" s="21"/>
      <c r="B114" s="21"/>
      <c r="C114" s="37" t="s">
        <v>111</v>
      </c>
      <c r="D114" s="29">
        <f>'Октябрь 2014г. по 6-10'!D114+'Октябрь 2014г. по 0,4'!D120</f>
        <v>17</v>
      </c>
      <c r="E114" s="29">
        <f>'Октябрь 2014г. по 6-10'!E114+'Октябрь 2014г. по 0,4'!E120</f>
        <v>91</v>
      </c>
      <c r="F114" s="29">
        <f>'Октябрь 2014г. по 6-10'!F114+'Октябрь 2014г. по 0,4'!F120</f>
        <v>17</v>
      </c>
      <c r="G114" s="29">
        <f>'Октябрь 2014г. по 6-10'!G114+'Октябрь 2014г. по 0,4'!G120</f>
        <v>91</v>
      </c>
      <c r="H114" s="29">
        <f>'Октябрь 2014г. по 6-10'!H114+'Октябрь 2014г. по 0,4'!H120</f>
        <v>0</v>
      </c>
      <c r="I114" s="29">
        <f>'Октябрь 2014г. по 6-10'!I114+'Октябрь 2014г. по 0,4'!I120</f>
        <v>0</v>
      </c>
      <c r="J114" s="29">
        <f>'Октябрь 2014г. по 6-10'!J114+'Октябрь 2014г. по 0,4'!J120</f>
        <v>18</v>
      </c>
      <c r="K114" s="29">
        <f>'Октябрь 2014г. по 6-10'!K114+'Октябрь 2014г. по 0,4'!K120</f>
        <v>509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</row>
    <row r="115" spans="1:17" ht="12.75" customHeight="1" x14ac:dyDescent="0.2">
      <c r="A115" s="21"/>
      <c r="B115" s="21"/>
      <c r="C115" s="37" t="s">
        <v>112</v>
      </c>
      <c r="D115" s="29">
        <f>'Октябрь 2014г. по 6-10'!D115+'Октябрь 2014г. по 0,4'!D121</f>
        <v>35</v>
      </c>
      <c r="E115" s="29">
        <f>'Октябрь 2014г. по 6-10'!E115+'Октябрь 2014г. по 0,4'!E121</f>
        <v>154.19999999999999</v>
      </c>
      <c r="F115" s="29">
        <f>'Октябрь 2014г. по 6-10'!F115+'Октябрь 2014г. по 0,4'!F121</f>
        <v>31</v>
      </c>
      <c r="G115" s="29">
        <f>'Октябрь 2014г. по 6-10'!G115+'Октябрь 2014г. по 0,4'!G121</f>
        <v>132.5</v>
      </c>
      <c r="H115" s="29">
        <f>'Октябрь 2014г. по 6-10'!H115+'Октябрь 2014г. по 0,4'!H121</f>
        <v>0</v>
      </c>
      <c r="I115" s="29">
        <f>'Октябрь 2014г. по 6-10'!I115+'Октябрь 2014г. по 0,4'!I121</f>
        <v>0</v>
      </c>
      <c r="J115" s="29">
        <f>'Октябрь 2014г. по 6-10'!J115+'Октябрь 2014г. по 0,4'!J121</f>
        <v>28</v>
      </c>
      <c r="K115" s="29">
        <f>'Октябрь 2014г. по 6-10'!K115+'Октябрь 2014г. по 0,4'!K121</f>
        <v>188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</row>
    <row r="116" spans="1:17" ht="12.75" customHeight="1" x14ac:dyDescent="0.2">
      <c r="A116" s="21"/>
      <c r="B116" s="21"/>
      <c r="C116" s="37" t="s">
        <v>113</v>
      </c>
      <c r="D116" s="29">
        <f>'Октябрь 2014г. по 6-10'!D116+'Октябрь 2014г. по 0,4'!D122</f>
        <v>18</v>
      </c>
      <c r="E116" s="29">
        <f>'Октябрь 2014г. по 6-10'!E116+'Октябрь 2014г. по 0,4'!E122</f>
        <v>324.5</v>
      </c>
      <c r="F116" s="29">
        <f>'Октябрь 2014г. по 6-10'!F116+'Октябрь 2014г. по 0,4'!F122</f>
        <v>18</v>
      </c>
      <c r="G116" s="29">
        <f>'Октябрь 2014г. по 6-10'!G116+'Октябрь 2014г. по 0,4'!G122</f>
        <v>324.5</v>
      </c>
      <c r="H116" s="29">
        <f>'Октябрь 2014г. по 6-10'!H116+'Октябрь 2014г. по 0,4'!H122</f>
        <v>0</v>
      </c>
      <c r="I116" s="29">
        <f>'Октябрь 2014г. по 6-10'!I116+'Октябрь 2014г. по 0,4'!I122</f>
        <v>0</v>
      </c>
      <c r="J116" s="29">
        <f>'Октябрь 2014г. по 6-10'!J116+'Октябрь 2014г. по 0,4'!J122</f>
        <v>21</v>
      </c>
      <c r="K116" s="29">
        <f>'Октябрь 2014г. по 6-10'!K116+'Октябрь 2014г. по 0,4'!K122</f>
        <v>530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</row>
    <row r="117" spans="1:17" ht="12.75" customHeight="1" x14ac:dyDescent="0.2">
      <c r="A117" s="21"/>
      <c r="B117" s="21"/>
      <c r="C117" s="37" t="s">
        <v>114</v>
      </c>
      <c r="D117" s="29">
        <f>'Октябрь 2014г. по 6-10'!D117+'Октябрь 2014г. по 0,4'!D123</f>
        <v>0</v>
      </c>
      <c r="E117" s="29">
        <f>'Октябрь 2014г. по 6-10'!E117+'Октябрь 2014г. по 0,4'!E123</f>
        <v>0</v>
      </c>
      <c r="F117" s="29">
        <f>'Октябрь 2014г. по 6-10'!F117+'Октябрь 2014г. по 0,4'!F123</f>
        <v>0</v>
      </c>
      <c r="G117" s="29">
        <f>'Октябрь 2014г. по 6-10'!G117+'Октябрь 2014г. по 0,4'!G123</f>
        <v>0</v>
      </c>
      <c r="H117" s="29">
        <f>'Октябрь 2014г. по 6-10'!H117+'Октябрь 2014г. по 0,4'!H123</f>
        <v>0</v>
      </c>
      <c r="I117" s="29">
        <f>'Октябрь 2014г. по 6-10'!I117+'Октябрь 2014г. по 0,4'!I123</f>
        <v>0</v>
      </c>
      <c r="J117" s="29">
        <f>'Октябрь 2014г. по 6-10'!J117+'Октябрь 2014г. по 0,4'!J123</f>
        <v>0</v>
      </c>
      <c r="K117" s="29">
        <f>'Октябрь 2014г. по 6-10'!K117+'Октябрь 2014г. по 0,4'!K123</f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</row>
    <row r="118" spans="1:17" ht="12.75" customHeight="1" x14ac:dyDescent="0.2">
      <c r="A118" s="21"/>
      <c r="B118" s="21"/>
      <c r="C118" s="37" t="s">
        <v>115</v>
      </c>
      <c r="D118" s="29">
        <f>'Октябрь 2014г. по 6-10'!D118+'Октябрь 2014г. по 0,4'!D124</f>
        <v>3</v>
      </c>
      <c r="E118" s="29">
        <f>'Октябрь 2014г. по 6-10'!E118+'Октябрь 2014г. по 0,4'!E124</f>
        <v>639</v>
      </c>
      <c r="F118" s="29">
        <f>'Октябрь 2014г. по 6-10'!F118+'Октябрь 2014г. по 0,4'!F124</f>
        <v>3</v>
      </c>
      <c r="G118" s="29">
        <f>'Октябрь 2014г. по 6-10'!G118+'Октябрь 2014г. по 0,4'!G124</f>
        <v>639</v>
      </c>
      <c r="H118" s="29">
        <f>'Октябрь 2014г. по 6-10'!H118+'Октябрь 2014г. по 0,4'!H124</f>
        <v>0</v>
      </c>
      <c r="I118" s="29">
        <f>'Октябрь 2014г. по 6-10'!I118+'Октябрь 2014г. по 0,4'!I124</f>
        <v>0</v>
      </c>
      <c r="J118" s="29">
        <f>'Октябрь 2014г. по 6-10'!J118+'Октябрь 2014г. по 0,4'!J124</f>
        <v>7</v>
      </c>
      <c r="K118" s="29">
        <f>'Октябрь 2014г. по 6-10'!K118+'Октябрь 2014г. по 0,4'!K124</f>
        <v>657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</row>
    <row r="119" spans="1:17" ht="12.75" customHeight="1" x14ac:dyDescent="0.2">
      <c r="A119" s="21"/>
      <c r="B119" s="21"/>
      <c r="C119" s="37" t="s">
        <v>116</v>
      </c>
      <c r="D119" s="29">
        <f>'Октябрь 2014г. по 6-10'!D119+'Октябрь 2014г. по 0,4'!D125</f>
        <v>0</v>
      </c>
      <c r="E119" s="29">
        <f>'Октябрь 2014г. по 6-10'!E119+'Октябрь 2014г. по 0,4'!E125</f>
        <v>0</v>
      </c>
      <c r="F119" s="29">
        <f>'Октябрь 2014г. по 6-10'!F119+'Октябрь 2014г. по 0,4'!F125</f>
        <v>0</v>
      </c>
      <c r="G119" s="29">
        <f>'Октябрь 2014г. по 6-10'!G119+'Октябрь 2014г. по 0,4'!G125</f>
        <v>0</v>
      </c>
      <c r="H119" s="29">
        <f>'Октябрь 2014г. по 6-10'!H119+'Октябрь 2014г. по 0,4'!H125</f>
        <v>0</v>
      </c>
      <c r="I119" s="29">
        <f>'Октябрь 2014г. по 6-10'!I119+'Октябрь 2014г. по 0,4'!I125</f>
        <v>0</v>
      </c>
      <c r="J119" s="29">
        <f>'Октябрь 2014г. по 6-10'!J119+'Октябрь 2014г. по 0,4'!J125</f>
        <v>1</v>
      </c>
      <c r="K119" s="29">
        <f>'Октябрь 2014г. по 6-10'!K119+'Октябрь 2014г. по 0,4'!K125</f>
        <v>4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</row>
    <row r="120" spans="1:17" ht="12.75" customHeight="1" x14ac:dyDescent="0.2">
      <c r="A120" s="21"/>
      <c r="B120" s="21"/>
      <c r="C120" s="37" t="s">
        <v>117</v>
      </c>
      <c r="D120" s="29">
        <f>'Октябрь 2014г. по 6-10'!D120+'Октябрь 2014г. по 0,4'!D126</f>
        <v>4</v>
      </c>
      <c r="E120" s="29">
        <f>'Октябрь 2014г. по 6-10'!E120+'Октябрь 2014г. по 0,4'!E126</f>
        <v>18</v>
      </c>
      <c r="F120" s="29">
        <f>'Октябрь 2014г. по 6-10'!F120+'Октябрь 2014г. по 0,4'!F126</f>
        <v>3</v>
      </c>
      <c r="G120" s="29">
        <f>'Октябрь 2014г. по 6-10'!G120+'Октябрь 2014г. по 0,4'!G126</f>
        <v>13.5</v>
      </c>
      <c r="H120" s="29">
        <f>'Октябрь 2014г. по 6-10'!H120+'Октябрь 2014г. по 0,4'!H126</f>
        <v>0</v>
      </c>
      <c r="I120" s="29">
        <f>'Октябрь 2014г. по 6-10'!I120+'Октябрь 2014г. по 0,4'!I126</f>
        <v>0</v>
      </c>
      <c r="J120" s="29">
        <f>'Октябрь 2014г. по 6-10'!J120+'Октябрь 2014г. по 0,4'!J126</f>
        <v>3</v>
      </c>
      <c r="K120" s="29">
        <f>'Октябрь 2014г. по 6-10'!K120+'Октябрь 2014г. по 0,4'!K126</f>
        <v>13.5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</row>
    <row r="121" spans="1:17" ht="12.75" customHeight="1" x14ac:dyDescent="0.2">
      <c r="A121" s="21"/>
      <c r="B121" s="21"/>
      <c r="C121" s="38" t="s">
        <v>118</v>
      </c>
      <c r="D121" s="29">
        <f>'Октябрь 2014г. по 6-10'!D121+'Октябрь 2014г. по 0,4'!D127</f>
        <v>1</v>
      </c>
      <c r="E121" s="29">
        <f>'Октябрь 2014г. по 6-10'!E121+'Октябрь 2014г. по 0,4'!E127</f>
        <v>5</v>
      </c>
      <c r="F121" s="29">
        <f>'Октябрь 2014г. по 6-10'!F121+'Октябрь 2014г. по 0,4'!F127</f>
        <v>1</v>
      </c>
      <c r="G121" s="29">
        <f>'Октябрь 2014г. по 6-10'!G121+'Октябрь 2014г. по 0,4'!G127</f>
        <v>5</v>
      </c>
      <c r="H121" s="29">
        <f>'Октябрь 2014г. по 6-10'!H121+'Октябрь 2014г. по 0,4'!H127</f>
        <v>1</v>
      </c>
      <c r="I121" s="29">
        <f>'Октябрь 2014г. по 6-10'!I121+'Октябрь 2014г. по 0,4'!I127</f>
        <v>15</v>
      </c>
      <c r="J121" s="29">
        <f>'Октябрь 2014г. по 6-10'!J121+'Октябрь 2014г. по 0,4'!J127</f>
        <v>1</v>
      </c>
      <c r="K121" s="29">
        <f>'Октябрь 2014г. по 6-10'!K121+'Октябрь 2014г. по 0,4'!K127</f>
        <v>5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</row>
    <row r="122" spans="1:17" ht="12.75" customHeight="1" x14ac:dyDescent="0.2">
      <c r="A122" s="21"/>
      <c r="B122" s="21"/>
      <c r="C122" s="37" t="s">
        <v>119</v>
      </c>
      <c r="D122" s="29">
        <f>'Октябрь 2014г. по 6-10'!D122+'Октябрь 2014г. по 0,4'!D128</f>
        <v>0</v>
      </c>
      <c r="E122" s="29">
        <f>'Октябрь 2014г. по 6-10'!E122+'Октябрь 2014г. по 0,4'!E128</f>
        <v>0</v>
      </c>
      <c r="F122" s="29">
        <f>'Октябрь 2014г. по 6-10'!F122+'Октябрь 2014г. по 0,4'!F128</f>
        <v>0</v>
      </c>
      <c r="G122" s="29">
        <f>'Октябрь 2014г. по 6-10'!G122+'Октябрь 2014г. по 0,4'!G128</f>
        <v>0</v>
      </c>
      <c r="H122" s="29">
        <f>'Октябрь 2014г. по 6-10'!H122+'Октябрь 2014г. по 0,4'!H128</f>
        <v>0</v>
      </c>
      <c r="I122" s="29">
        <f>'Октябрь 2014г. по 6-10'!I122+'Октябрь 2014г. по 0,4'!I128</f>
        <v>0</v>
      </c>
      <c r="J122" s="29">
        <f>'Октябрь 2014г. по 6-10'!J122+'Октябрь 2014г. по 0,4'!J128</f>
        <v>0</v>
      </c>
      <c r="K122" s="29">
        <f>'Октябрь 2014г. по 6-10'!K122+'Октябрь 2014г. по 0,4'!K128</f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</row>
    <row r="123" spans="1:17" ht="12.75" customHeight="1" x14ac:dyDescent="0.2">
      <c r="A123" s="21"/>
      <c r="B123" s="21"/>
      <c r="C123" s="28" t="s">
        <v>30</v>
      </c>
      <c r="D123" s="30">
        <f>D111+D112+D113+D114+D115+D116+D117+D118+D119+D120+D121+D122</f>
        <v>100</v>
      </c>
      <c r="E123" s="30">
        <f t="shared" ref="E123:Q123" si="9">E111+E112+E113+E114+E115+E116+E117+E118+E119+E120+E121+E122</f>
        <v>1331.4</v>
      </c>
      <c r="F123" s="30">
        <f t="shared" si="9"/>
        <v>95</v>
      </c>
      <c r="G123" s="30">
        <f t="shared" si="9"/>
        <v>1305.2</v>
      </c>
      <c r="H123" s="30">
        <f t="shared" si="9"/>
        <v>1</v>
      </c>
      <c r="I123" s="30">
        <f t="shared" si="9"/>
        <v>15</v>
      </c>
      <c r="J123" s="30">
        <f t="shared" si="9"/>
        <v>101</v>
      </c>
      <c r="K123" s="30">
        <f t="shared" si="9"/>
        <v>2024.5</v>
      </c>
      <c r="L123" s="18">
        <f t="shared" si="9"/>
        <v>0</v>
      </c>
      <c r="M123" s="18">
        <f t="shared" si="9"/>
        <v>0</v>
      </c>
      <c r="N123" s="18">
        <f t="shared" si="9"/>
        <v>0</v>
      </c>
      <c r="O123" s="18">
        <f t="shared" si="9"/>
        <v>0</v>
      </c>
      <c r="P123" s="18">
        <f t="shared" si="9"/>
        <v>0</v>
      </c>
      <c r="Q123" s="18">
        <f t="shared" si="9"/>
        <v>0</v>
      </c>
    </row>
    <row r="124" spans="1:17" s="51" customFormat="1" ht="25.5" customHeight="1" x14ac:dyDescent="0.2">
      <c r="A124" s="70"/>
      <c r="B124" s="40"/>
      <c r="C124" s="41" t="s">
        <v>120</v>
      </c>
      <c r="D124" s="71">
        <f>D24+D32+D46+D57+D64+D72+D85+D96+D109+D123</f>
        <v>1127</v>
      </c>
      <c r="E124" s="71">
        <f t="shared" ref="E124:Q124" si="10">E24+E32+E46+E57+E64+E72+E85+E96+E109+E123</f>
        <v>22705.965</v>
      </c>
      <c r="F124" s="71">
        <f t="shared" si="10"/>
        <v>1120</v>
      </c>
      <c r="G124" s="71">
        <f t="shared" si="10"/>
        <v>23456.505000000001</v>
      </c>
      <c r="H124" s="71">
        <f t="shared" si="10"/>
        <v>8</v>
      </c>
      <c r="I124" s="71">
        <f t="shared" si="10"/>
        <v>1061</v>
      </c>
      <c r="J124" s="71">
        <f t="shared" si="10"/>
        <v>1086</v>
      </c>
      <c r="K124" s="71">
        <f t="shared" si="10"/>
        <v>28219.110000000004</v>
      </c>
      <c r="L124" s="71">
        <f t="shared" si="10"/>
        <v>0</v>
      </c>
      <c r="M124" s="71">
        <f t="shared" si="10"/>
        <v>0</v>
      </c>
      <c r="N124" s="71">
        <f t="shared" si="10"/>
        <v>0</v>
      </c>
      <c r="O124" s="71">
        <f t="shared" si="10"/>
        <v>0</v>
      </c>
      <c r="P124" s="71">
        <f t="shared" si="10"/>
        <v>0</v>
      </c>
      <c r="Q124" s="71">
        <f t="shared" si="10"/>
        <v>0</v>
      </c>
    </row>
    <row r="125" spans="1:17" s="51" customFormat="1" x14ac:dyDescent="0.2">
      <c r="A125" s="46" t="s">
        <v>121</v>
      </c>
      <c r="B125" s="89" t="s">
        <v>122</v>
      </c>
      <c r="C125" s="90"/>
      <c r="D125" s="49">
        <f t="shared" ref="D125" si="11">SUM(D124:D124)</f>
        <v>1127</v>
      </c>
      <c r="E125" s="50">
        <f t="shared" ref="E125:Q125" si="12">SUM(E124:E124)</f>
        <v>22705.965</v>
      </c>
      <c r="F125" s="49">
        <f t="shared" si="12"/>
        <v>1120</v>
      </c>
      <c r="G125" s="50">
        <f t="shared" si="12"/>
        <v>23456.505000000001</v>
      </c>
      <c r="H125" s="49">
        <f t="shared" si="12"/>
        <v>8</v>
      </c>
      <c r="I125" s="50">
        <f t="shared" si="12"/>
        <v>1061</v>
      </c>
      <c r="J125" s="49">
        <f t="shared" si="12"/>
        <v>1086</v>
      </c>
      <c r="K125" s="50">
        <f t="shared" si="12"/>
        <v>28219.110000000004</v>
      </c>
      <c r="L125" s="49">
        <f t="shared" si="12"/>
        <v>0</v>
      </c>
      <c r="M125" s="50">
        <f t="shared" si="12"/>
        <v>0</v>
      </c>
      <c r="N125" s="49">
        <f t="shared" si="12"/>
        <v>0</v>
      </c>
      <c r="O125" s="50">
        <f t="shared" si="12"/>
        <v>0</v>
      </c>
      <c r="P125" s="49">
        <f t="shared" si="12"/>
        <v>0</v>
      </c>
      <c r="Q125" s="50">
        <f t="shared" si="12"/>
        <v>0</v>
      </c>
    </row>
    <row r="127" spans="1:17" x14ac:dyDescent="0.2">
      <c r="C127" s="1" t="s">
        <v>126</v>
      </c>
    </row>
    <row r="129" spans="6:11" x14ac:dyDescent="0.2">
      <c r="H129" s="72"/>
      <c r="I129" s="72"/>
      <c r="J129" s="72"/>
      <c r="K129" s="72"/>
    </row>
    <row r="130" spans="6:11" x14ac:dyDescent="0.2">
      <c r="F130" s="72"/>
      <c r="H130" s="73"/>
      <c r="I130" s="74"/>
      <c r="J130" s="74"/>
      <c r="K130" s="75"/>
    </row>
    <row r="131" spans="6:11" x14ac:dyDescent="0.2">
      <c r="H131" s="73"/>
      <c r="I131" s="74"/>
      <c r="J131" s="74"/>
      <c r="K131" s="76"/>
    </row>
    <row r="132" spans="6:11" x14ac:dyDescent="0.2">
      <c r="H132" s="73"/>
      <c r="I132" s="74"/>
      <c r="J132" s="74"/>
      <c r="K132" s="76"/>
    </row>
    <row r="133" spans="6:11" x14ac:dyDescent="0.2">
      <c r="H133" s="77"/>
      <c r="I133" s="77"/>
      <c r="J133" s="77"/>
      <c r="K133" s="78"/>
    </row>
    <row r="134" spans="6:11" ht="22.5" customHeight="1" x14ac:dyDescent="0.2">
      <c r="H134" s="77"/>
      <c r="I134" s="77"/>
      <c r="J134" s="77"/>
      <c r="K134" s="79"/>
    </row>
    <row r="135" spans="6:11" x14ac:dyDescent="0.2">
      <c r="H135" s="77"/>
      <c r="I135" s="77"/>
      <c r="J135" s="77"/>
      <c r="K135" s="79"/>
    </row>
    <row r="136" spans="6:11" x14ac:dyDescent="0.2">
      <c r="H136" s="77"/>
      <c r="I136" s="77"/>
      <c r="J136" s="77"/>
      <c r="K136" s="79"/>
    </row>
    <row r="137" spans="6:11" ht="33.75" customHeight="1" x14ac:dyDescent="0.2">
      <c r="H137" s="77"/>
      <c r="I137" s="77"/>
      <c r="J137" s="77"/>
      <c r="K137" s="79"/>
    </row>
    <row r="138" spans="6:11" x14ac:dyDescent="0.2">
      <c r="H138" s="80"/>
      <c r="I138" s="86"/>
      <c r="J138" s="86"/>
      <c r="K138" s="81"/>
    </row>
    <row r="139" spans="6:11" x14ac:dyDescent="0.2">
      <c r="H139" s="77"/>
      <c r="I139" s="82"/>
      <c r="J139" s="82"/>
      <c r="K139" s="79"/>
    </row>
    <row r="140" spans="6:11" x14ac:dyDescent="0.2">
      <c r="H140" s="77"/>
      <c r="I140" s="82"/>
      <c r="J140" s="82"/>
      <c r="K140" s="79"/>
    </row>
    <row r="141" spans="6:11" x14ac:dyDescent="0.2">
      <c r="H141" s="77"/>
      <c r="I141" s="82"/>
      <c r="J141" s="82"/>
      <c r="K141" s="79"/>
    </row>
    <row r="142" spans="6:11" x14ac:dyDescent="0.2">
      <c r="H142" s="77"/>
      <c r="I142" s="87"/>
      <c r="J142" s="87"/>
      <c r="K142" s="79"/>
    </row>
    <row r="143" spans="6:11" x14ac:dyDescent="0.2">
      <c r="H143" s="77"/>
      <c r="I143" s="87"/>
      <c r="J143" s="87"/>
      <c r="K143" s="79"/>
    </row>
  </sheetData>
  <mergeCells count="37">
    <mergeCell ref="I7:L7"/>
    <mergeCell ref="I1:L1"/>
    <mergeCell ref="I2:L2"/>
    <mergeCell ref="I3:L3"/>
    <mergeCell ref="I5:L5"/>
    <mergeCell ref="I6:L6"/>
    <mergeCell ref="B10:M10"/>
    <mergeCell ref="B11:P11"/>
    <mergeCell ref="B12:M12"/>
    <mergeCell ref="D13:E13"/>
    <mergeCell ref="F13:G13"/>
    <mergeCell ref="H13:I13"/>
    <mergeCell ref="J13:K13"/>
    <mergeCell ref="L13:M13"/>
    <mergeCell ref="N13:O13"/>
    <mergeCell ref="P13:Q13"/>
    <mergeCell ref="C58:D58"/>
    <mergeCell ref="D14:E14"/>
    <mergeCell ref="F14:G14"/>
    <mergeCell ref="H14:I14"/>
    <mergeCell ref="J14:K14"/>
    <mergeCell ref="P14:Q14"/>
    <mergeCell ref="C16:D16"/>
    <mergeCell ref="C25:D25"/>
    <mergeCell ref="C33:D33"/>
    <mergeCell ref="C47:D47"/>
    <mergeCell ref="L14:M14"/>
    <mergeCell ref="N14:O14"/>
    <mergeCell ref="I138:J138"/>
    <mergeCell ref="I142:J142"/>
    <mergeCell ref="I143:J143"/>
    <mergeCell ref="C65:D65"/>
    <mergeCell ref="C73:D73"/>
    <mergeCell ref="C86:D86"/>
    <mergeCell ref="C97:D97"/>
    <mergeCell ref="C110:D110"/>
    <mergeCell ref="B125:C125"/>
  </mergeCells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opLeftCell="A10" zoomScale="85" zoomScaleNormal="85" workbookViewId="0">
      <pane ySplit="4" topLeftCell="A86" activePane="bottomLeft" state="frozen"/>
      <selection activeCell="B10" sqref="B10"/>
      <selection pane="bottomLeft" activeCell="D79" sqref="D79"/>
    </sheetView>
  </sheetViews>
  <sheetFormatPr defaultRowHeight="12.75" x14ac:dyDescent="0.2"/>
  <cols>
    <col min="1" max="1" width="29.140625" style="1" customWidth="1"/>
    <col min="2" max="2" width="39.28515625" style="1" customWidth="1"/>
    <col min="3" max="3" width="26.140625" style="1" customWidth="1"/>
    <col min="4" max="8" width="12" style="2" customWidth="1"/>
    <col min="9" max="10" width="11.140625" style="2" customWidth="1"/>
    <col min="11" max="11" width="12.85546875" style="2" customWidth="1"/>
    <col min="12" max="12" width="10.85546875" style="1" customWidth="1"/>
    <col min="13" max="14" width="11.5703125" style="1" customWidth="1"/>
    <col min="15" max="15" width="12" style="1" customWidth="1"/>
    <col min="16" max="16" width="13" style="1" customWidth="1"/>
    <col min="17" max="17" width="12.7109375" style="1" customWidth="1"/>
    <col min="18" max="16384" width="9.140625" style="1"/>
  </cols>
  <sheetData>
    <row r="1" spans="1:17" ht="15.75" x14ac:dyDescent="0.25">
      <c r="I1" s="108"/>
      <c r="J1" s="108"/>
      <c r="K1" s="108"/>
      <c r="L1" s="108"/>
      <c r="M1" s="3" t="s">
        <v>0</v>
      </c>
      <c r="N1" s="3"/>
    </row>
    <row r="2" spans="1:17" ht="15.75" x14ac:dyDescent="0.25">
      <c r="B2" s="1" t="s">
        <v>1</v>
      </c>
      <c r="I2" s="108"/>
      <c r="J2" s="108"/>
      <c r="K2" s="108"/>
      <c r="L2" s="108"/>
      <c r="M2" s="3" t="s">
        <v>2</v>
      </c>
      <c r="N2" s="3"/>
      <c r="O2" s="3"/>
    </row>
    <row r="3" spans="1:17" ht="15.75" x14ac:dyDescent="0.25">
      <c r="I3" s="108"/>
      <c r="J3" s="108"/>
      <c r="K3" s="108"/>
      <c r="L3" s="108"/>
      <c r="M3" s="3" t="s">
        <v>3</v>
      </c>
      <c r="N3" s="3"/>
      <c r="O3" s="3"/>
    </row>
    <row r="4" spans="1:17" ht="15.75" x14ac:dyDescent="0.25">
      <c r="I4" s="4"/>
      <c r="J4" s="4"/>
      <c r="K4" s="4"/>
      <c r="L4" s="5"/>
      <c r="M4" s="3" t="s">
        <v>4</v>
      </c>
      <c r="N4" s="3"/>
      <c r="O4" s="3"/>
    </row>
    <row r="5" spans="1:17" ht="15.75" x14ac:dyDescent="0.25">
      <c r="I5" s="108"/>
      <c r="J5" s="108"/>
      <c r="K5" s="108"/>
      <c r="L5" s="108"/>
      <c r="M5" s="3" t="s">
        <v>5</v>
      </c>
      <c r="N5" s="3"/>
      <c r="O5" s="3"/>
    </row>
    <row r="6" spans="1:17" ht="15.75" x14ac:dyDescent="0.25">
      <c r="I6" s="108"/>
      <c r="J6" s="108"/>
      <c r="K6" s="108"/>
      <c r="L6" s="108"/>
      <c r="O6" s="3"/>
    </row>
    <row r="7" spans="1:17" ht="13.5" thickBot="1" x14ac:dyDescent="0.25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7" ht="16.5" thickBot="1" x14ac:dyDescent="0.3">
      <c r="B8" s="117" t="s">
        <v>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7" x14ac:dyDescent="0.2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7" x14ac:dyDescent="0.2"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9"/>
      <c r="M10" s="9"/>
    </row>
    <row r="12" spans="1:17" ht="13.5" thickBot="1" x14ac:dyDescent="0.25"/>
    <row r="13" spans="1:17" ht="127.5" customHeight="1" thickTop="1" thickBot="1" x14ac:dyDescent="0.25">
      <c r="A13" s="11" t="s">
        <v>7</v>
      </c>
      <c r="B13" s="11" t="s">
        <v>8</v>
      </c>
      <c r="C13" s="12" t="s">
        <v>9</v>
      </c>
      <c r="D13" s="120" t="s">
        <v>10</v>
      </c>
      <c r="E13" s="120"/>
      <c r="F13" s="120" t="s">
        <v>11</v>
      </c>
      <c r="G13" s="120"/>
      <c r="H13" s="121" t="s">
        <v>12</v>
      </c>
      <c r="I13" s="122"/>
      <c r="J13" s="121" t="s">
        <v>13</v>
      </c>
      <c r="K13" s="122"/>
      <c r="L13" s="106" t="s">
        <v>14</v>
      </c>
      <c r="M13" s="107"/>
      <c r="N13" s="106" t="s">
        <v>15</v>
      </c>
      <c r="O13" s="107"/>
      <c r="P13" s="106" t="s">
        <v>16</v>
      </c>
      <c r="Q13" s="107"/>
    </row>
    <row r="14" spans="1:17" ht="13.5" thickTop="1" x14ac:dyDescent="0.2">
      <c r="A14" s="13">
        <v>1</v>
      </c>
      <c r="B14" s="14">
        <v>2</v>
      </c>
      <c r="C14" s="15">
        <v>3</v>
      </c>
      <c r="D14" s="110">
        <v>4</v>
      </c>
      <c r="E14" s="111"/>
      <c r="F14" s="112">
        <v>5</v>
      </c>
      <c r="G14" s="113"/>
      <c r="H14" s="114">
        <v>6</v>
      </c>
      <c r="I14" s="113"/>
      <c r="J14" s="114">
        <v>7</v>
      </c>
      <c r="K14" s="113"/>
      <c r="L14" s="115">
        <v>8</v>
      </c>
      <c r="M14" s="116"/>
      <c r="N14" s="115">
        <v>9</v>
      </c>
      <c r="O14" s="116"/>
      <c r="P14" s="115">
        <v>10</v>
      </c>
      <c r="Q14" s="116"/>
    </row>
    <row r="15" spans="1:17" ht="12.75" customHeight="1" x14ac:dyDescent="0.2">
      <c r="A15" s="16"/>
      <c r="B15" s="16"/>
      <c r="C15" s="16"/>
      <c r="D15" s="17" t="s">
        <v>17</v>
      </c>
      <c r="E15" s="17" t="s">
        <v>18</v>
      </c>
      <c r="F15" s="17" t="s">
        <v>17</v>
      </c>
      <c r="G15" s="17" t="s">
        <v>18</v>
      </c>
      <c r="H15" s="17" t="s">
        <v>17</v>
      </c>
      <c r="I15" s="17" t="s">
        <v>18</v>
      </c>
      <c r="J15" s="17" t="s">
        <v>17</v>
      </c>
      <c r="K15" s="17" t="s">
        <v>18</v>
      </c>
      <c r="L15" s="18" t="s">
        <v>17</v>
      </c>
      <c r="M15" s="18" t="s">
        <v>19</v>
      </c>
      <c r="N15" s="18" t="s">
        <v>17</v>
      </c>
      <c r="O15" s="18" t="s">
        <v>19</v>
      </c>
      <c r="P15" s="18" t="s">
        <v>17</v>
      </c>
      <c r="Q15" s="18" t="s">
        <v>19</v>
      </c>
    </row>
    <row r="16" spans="1:17" ht="26.25" customHeight="1" x14ac:dyDescent="0.25">
      <c r="A16" s="19" t="s">
        <v>20</v>
      </c>
      <c r="B16" s="19" t="s">
        <v>21</v>
      </c>
      <c r="C16" s="93" t="s">
        <v>22</v>
      </c>
      <c r="D16" s="94"/>
      <c r="E16" s="55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</row>
    <row r="17" spans="1:17" ht="12.75" customHeight="1" x14ac:dyDescent="0.2">
      <c r="A17" s="21"/>
      <c r="B17" s="22"/>
      <c r="C17" s="23" t="s">
        <v>23</v>
      </c>
      <c r="D17" s="56">
        <v>4</v>
      </c>
      <c r="E17" s="56">
        <v>650</v>
      </c>
      <c r="F17" s="56">
        <v>4</v>
      </c>
      <c r="G17" s="56">
        <v>650</v>
      </c>
      <c r="H17" s="57">
        <v>0</v>
      </c>
      <c r="I17" s="57">
        <v>0</v>
      </c>
      <c r="J17" s="57">
        <v>1</v>
      </c>
      <c r="K17" s="57">
        <v>70</v>
      </c>
      <c r="L17" s="34"/>
      <c r="M17" s="18"/>
      <c r="N17" s="18"/>
      <c r="O17" s="18"/>
      <c r="P17" s="18"/>
      <c r="Q17" s="18"/>
    </row>
    <row r="18" spans="1:17" ht="12.75" customHeight="1" x14ac:dyDescent="0.2">
      <c r="A18" s="21"/>
      <c r="B18" s="22"/>
      <c r="C18" s="23" t="s">
        <v>24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/>
      <c r="K18" s="57"/>
      <c r="L18" s="18"/>
      <c r="M18" s="18"/>
      <c r="N18" s="18"/>
      <c r="O18" s="18"/>
      <c r="P18" s="18"/>
      <c r="Q18" s="18"/>
    </row>
    <row r="19" spans="1:17" ht="12.75" customHeight="1" x14ac:dyDescent="0.2">
      <c r="A19" s="21"/>
      <c r="B19" s="22"/>
      <c r="C19" s="23" t="s">
        <v>25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450</v>
      </c>
      <c r="L19" s="18"/>
      <c r="M19" s="18"/>
      <c r="N19" s="18"/>
      <c r="O19" s="18"/>
      <c r="P19" s="18"/>
      <c r="Q19" s="18"/>
    </row>
    <row r="20" spans="1:17" ht="12.75" customHeight="1" x14ac:dyDescent="0.2">
      <c r="A20" s="21"/>
      <c r="B20" s="22"/>
      <c r="C20" s="23" t="s">
        <v>26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  <c r="I20" s="57">
        <v>0</v>
      </c>
      <c r="J20" s="56"/>
      <c r="K20" s="56"/>
      <c r="L20" s="18"/>
      <c r="M20" s="18"/>
      <c r="N20" s="18"/>
      <c r="O20" s="18"/>
      <c r="P20" s="18"/>
      <c r="Q20" s="18"/>
    </row>
    <row r="21" spans="1:17" ht="12.75" customHeight="1" x14ac:dyDescent="0.2">
      <c r="A21" s="21"/>
      <c r="B21" s="22"/>
      <c r="C21" s="23" t="s">
        <v>27</v>
      </c>
      <c r="D21" s="56">
        <v>0</v>
      </c>
      <c r="E21" s="56">
        <v>0</v>
      </c>
      <c r="F21" s="56">
        <v>1</v>
      </c>
      <c r="G21" s="56">
        <v>814</v>
      </c>
      <c r="H21" s="57">
        <v>0</v>
      </c>
      <c r="I21" s="57">
        <v>0</v>
      </c>
      <c r="J21" s="56"/>
      <c r="K21" s="56"/>
      <c r="L21" s="18"/>
      <c r="M21" s="18"/>
      <c r="N21" s="18"/>
      <c r="O21" s="18"/>
      <c r="P21" s="18"/>
      <c r="Q21" s="18"/>
    </row>
    <row r="22" spans="1:17" s="51" customFormat="1" ht="12.75" customHeight="1" x14ac:dyDescent="0.2">
      <c r="A22" s="22"/>
      <c r="B22" s="22"/>
      <c r="C22" s="23" t="s">
        <v>28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7">
        <v>0</v>
      </c>
      <c r="J22" s="56"/>
      <c r="K22" s="56"/>
      <c r="L22" s="30"/>
      <c r="M22" s="30"/>
      <c r="N22" s="30"/>
      <c r="O22" s="30"/>
      <c r="P22" s="30"/>
      <c r="Q22" s="30"/>
    </row>
    <row r="23" spans="1:17" s="51" customFormat="1" ht="12.75" customHeight="1" x14ac:dyDescent="0.2">
      <c r="A23" s="22"/>
      <c r="B23" s="22"/>
      <c r="C23" s="23" t="s">
        <v>29</v>
      </c>
      <c r="D23" s="56">
        <v>2</v>
      </c>
      <c r="E23" s="56">
        <v>145</v>
      </c>
      <c r="F23" s="56">
        <v>2</v>
      </c>
      <c r="G23" s="56">
        <v>145</v>
      </c>
      <c r="H23" s="57">
        <v>0</v>
      </c>
      <c r="I23" s="57">
        <v>0</v>
      </c>
      <c r="J23" s="29">
        <v>3</v>
      </c>
      <c r="K23" s="30">
        <v>305</v>
      </c>
      <c r="L23" s="29"/>
      <c r="M23" s="30"/>
      <c r="N23" s="29"/>
      <c r="O23" s="29"/>
      <c r="P23" s="30"/>
      <c r="Q23" s="30"/>
    </row>
    <row r="24" spans="1:17" s="51" customFormat="1" ht="12.75" customHeight="1" x14ac:dyDescent="0.2">
      <c r="A24" s="22"/>
      <c r="B24" s="22"/>
      <c r="C24" s="28" t="s">
        <v>30</v>
      </c>
      <c r="D24" s="58">
        <f>D17+D18+D19+D20+D21+D22+D23</f>
        <v>6</v>
      </c>
      <c r="E24" s="58">
        <f t="shared" ref="E24:Q24" si="0">E17+E18+E19+E20+E21+E22+E23</f>
        <v>795</v>
      </c>
      <c r="F24" s="58">
        <f t="shared" si="0"/>
        <v>7</v>
      </c>
      <c r="G24" s="58">
        <f t="shared" si="0"/>
        <v>1609</v>
      </c>
      <c r="H24" s="58">
        <f t="shared" si="0"/>
        <v>0</v>
      </c>
      <c r="I24" s="58">
        <f t="shared" si="0"/>
        <v>0</v>
      </c>
      <c r="J24" s="58">
        <f t="shared" si="0"/>
        <v>5</v>
      </c>
      <c r="K24" s="58">
        <f t="shared" si="0"/>
        <v>825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</row>
    <row r="25" spans="1:17" s="51" customFormat="1" ht="12.75" customHeight="1" x14ac:dyDescent="0.2">
      <c r="A25" s="22"/>
      <c r="B25" s="22"/>
      <c r="C25" s="109" t="s">
        <v>31</v>
      </c>
      <c r="D25" s="10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51" customFormat="1" ht="12.75" customHeight="1" x14ac:dyDescent="0.2">
      <c r="A26" s="22"/>
      <c r="B26" s="59"/>
      <c r="C26" s="23" t="s">
        <v>32</v>
      </c>
      <c r="D26" s="60">
        <v>3</v>
      </c>
      <c r="E26" s="60">
        <v>699.8</v>
      </c>
      <c r="F26" s="60">
        <v>3</v>
      </c>
      <c r="G26" s="60">
        <v>699.8</v>
      </c>
      <c r="H26" s="30">
        <v>1</v>
      </c>
      <c r="I26" s="30">
        <v>471</v>
      </c>
      <c r="J26" s="29">
        <v>6</v>
      </c>
      <c r="K26" s="30">
        <v>1545</v>
      </c>
      <c r="L26" s="29"/>
      <c r="M26" s="30"/>
      <c r="N26" s="29"/>
      <c r="O26" s="29"/>
      <c r="P26" s="30"/>
      <c r="Q26" s="30"/>
    </row>
    <row r="27" spans="1:17" s="51" customFormat="1" ht="12.75" customHeight="1" x14ac:dyDescent="0.2">
      <c r="A27" s="22"/>
      <c r="B27" s="22"/>
      <c r="C27" s="23" t="s">
        <v>33</v>
      </c>
      <c r="D27" s="60">
        <v>0</v>
      </c>
      <c r="E27" s="60">
        <v>0</v>
      </c>
      <c r="F27" s="60">
        <v>0</v>
      </c>
      <c r="G27" s="60">
        <v>0</v>
      </c>
      <c r="H27" s="57">
        <v>0</v>
      </c>
      <c r="I27" s="57">
        <v>0</v>
      </c>
      <c r="J27" s="30">
        <v>3</v>
      </c>
      <c r="K27" s="30">
        <v>434.5</v>
      </c>
      <c r="L27" s="30"/>
      <c r="M27" s="30"/>
      <c r="N27" s="29"/>
      <c r="O27" s="29"/>
      <c r="P27" s="30"/>
      <c r="Q27" s="30"/>
    </row>
    <row r="28" spans="1:17" s="51" customFormat="1" ht="12.75" customHeight="1" x14ac:dyDescent="0.2">
      <c r="A28" s="22"/>
      <c r="B28" s="59"/>
      <c r="C28" s="23" t="s">
        <v>34</v>
      </c>
      <c r="D28" s="60">
        <v>3</v>
      </c>
      <c r="E28" s="60">
        <v>459</v>
      </c>
      <c r="F28" s="60">
        <v>3</v>
      </c>
      <c r="G28" s="60">
        <v>459</v>
      </c>
      <c r="H28" s="57">
        <v>0</v>
      </c>
      <c r="I28" s="57">
        <v>0</v>
      </c>
      <c r="J28" s="30">
        <v>6</v>
      </c>
      <c r="K28" s="30">
        <v>758</v>
      </c>
      <c r="L28" s="30"/>
      <c r="M28" s="30"/>
      <c r="N28" s="29"/>
      <c r="O28" s="29"/>
      <c r="P28" s="30"/>
      <c r="Q28" s="30"/>
    </row>
    <row r="29" spans="1:17" s="51" customFormat="1" ht="12.75" customHeight="1" x14ac:dyDescent="0.2">
      <c r="A29" s="22"/>
      <c r="B29" s="22"/>
      <c r="C29" s="23" t="s">
        <v>35</v>
      </c>
      <c r="D29" s="60">
        <v>1</v>
      </c>
      <c r="E29" s="60">
        <v>7</v>
      </c>
      <c r="F29" s="60">
        <v>1</v>
      </c>
      <c r="G29" s="60">
        <v>7</v>
      </c>
      <c r="H29" s="57">
        <v>0</v>
      </c>
      <c r="I29" s="57">
        <v>0</v>
      </c>
      <c r="J29" s="30">
        <v>1</v>
      </c>
      <c r="K29" s="30">
        <v>7</v>
      </c>
      <c r="L29" s="30"/>
      <c r="M29" s="30"/>
      <c r="N29" s="29"/>
      <c r="O29" s="29"/>
      <c r="P29" s="30"/>
      <c r="Q29" s="30"/>
    </row>
    <row r="30" spans="1:17" s="51" customFormat="1" ht="12.75" customHeight="1" x14ac:dyDescent="0.2">
      <c r="A30" s="22"/>
      <c r="B30" s="22"/>
      <c r="C30" s="23" t="s">
        <v>36</v>
      </c>
      <c r="D30" s="60">
        <v>1</v>
      </c>
      <c r="E30" s="60">
        <v>65</v>
      </c>
      <c r="F30" s="60">
        <v>1</v>
      </c>
      <c r="G30" s="60">
        <v>65</v>
      </c>
      <c r="H30" s="57">
        <v>0</v>
      </c>
      <c r="I30" s="57">
        <v>0</v>
      </c>
      <c r="J30" s="30">
        <v>2</v>
      </c>
      <c r="K30" s="30">
        <v>71</v>
      </c>
      <c r="L30" s="30"/>
      <c r="M30" s="30"/>
      <c r="N30" s="29"/>
      <c r="O30" s="29"/>
      <c r="P30" s="30"/>
      <c r="Q30" s="30"/>
    </row>
    <row r="31" spans="1:17" s="51" customFormat="1" ht="12.75" customHeight="1" x14ac:dyDescent="0.2">
      <c r="A31" s="22"/>
      <c r="B31" s="22"/>
      <c r="C31" s="23" t="s">
        <v>37</v>
      </c>
      <c r="D31" s="60">
        <v>0</v>
      </c>
      <c r="E31" s="60">
        <v>0</v>
      </c>
      <c r="F31" s="60">
        <v>0</v>
      </c>
      <c r="G31" s="60">
        <v>0</v>
      </c>
      <c r="H31" s="57">
        <v>0</v>
      </c>
      <c r="I31" s="57">
        <v>0</v>
      </c>
      <c r="J31" s="30"/>
      <c r="K31" s="30"/>
      <c r="L31" s="30"/>
      <c r="M31" s="30"/>
      <c r="N31" s="29"/>
      <c r="O31" s="29"/>
      <c r="P31" s="30"/>
      <c r="Q31" s="30"/>
    </row>
    <row r="32" spans="1:17" s="51" customFormat="1" ht="12.75" customHeight="1" x14ac:dyDescent="0.2">
      <c r="A32" s="22"/>
      <c r="B32" s="22"/>
      <c r="C32" s="28" t="s">
        <v>30</v>
      </c>
      <c r="D32" s="58">
        <f>D26+D27+D28+D29+D30+D31</f>
        <v>8</v>
      </c>
      <c r="E32" s="58">
        <f t="shared" ref="E32:Q32" si="1">E26+E27+E28+E29+E30+E31</f>
        <v>1230.8</v>
      </c>
      <c r="F32" s="58">
        <f t="shared" si="1"/>
        <v>8</v>
      </c>
      <c r="G32" s="58">
        <f t="shared" si="1"/>
        <v>1230.8</v>
      </c>
      <c r="H32" s="58">
        <f t="shared" si="1"/>
        <v>1</v>
      </c>
      <c r="I32" s="58">
        <f t="shared" si="1"/>
        <v>471</v>
      </c>
      <c r="J32" s="58">
        <f t="shared" si="1"/>
        <v>18</v>
      </c>
      <c r="K32" s="58">
        <f t="shared" si="1"/>
        <v>2815.5</v>
      </c>
      <c r="L32" s="30">
        <f t="shared" si="1"/>
        <v>0</v>
      </c>
      <c r="M32" s="30">
        <f t="shared" si="1"/>
        <v>0</v>
      </c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</row>
    <row r="33" spans="1:17" s="51" customFormat="1" ht="12.75" customHeight="1" x14ac:dyDescent="0.2">
      <c r="A33" s="22"/>
      <c r="B33" s="22"/>
      <c r="C33" s="109" t="s">
        <v>38</v>
      </c>
      <c r="D33" s="109"/>
      <c r="E33" s="30"/>
      <c r="F33" s="30"/>
      <c r="G33" s="30"/>
      <c r="H33" s="30"/>
      <c r="I33" s="30"/>
      <c r="J33" s="30"/>
      <c r="K33" s="30"/>
      <c r="L33" s="30"/>
      <c r="M33" s="30"/>
      <c r="N33" s="29"/>
      <c r="O33" s="29"/>
      <c r="P33" s="30"/>
      <c r="Q33" s="30"/>
    </row>
    <row r="34" spans="1:17" s="51" customFormat="1" ht="12.75" customHeight="1" x14ac:dyDescent="0.2">
      <c r="A34" s="22"/>
      <c r="B34" s="22"/>
      <c r="C34" s="23" t="s">
        <v>39</v>
      </c>
      <c r="D34" s="60">
        <v>1</v>
      </c>
      <c r="E34" s="60">
        <v>6</v>
      </c>
      <c r="F34" s="60">
        <v>1</v>
      </c>
      <c r="G34" s="60">
        <v>6</v>
      </c>
      <c r="H34" s="57">
        <v>0</v>
      </c>
      <c r="I34" s="57">
        <v>0</v>
      </c>
      <c r="J34" s="30">
        <v>2</v>
      </c>
      <c r="K34" s="30">
        <v>1536</v>
      </c>
      <c r="L34" s="30"/>
      <c r="M34" s="30"/>
      <c r="N34" s="29"/>
      <c r="O34" s="29"/>
      <c r="P34" s="30"/>
      <c r="Q34" s="30"/>
    </row>
    <row r="35" spans="1:17" s="51" customFormat="1" ht="12.75" customHeight="1" x14ac:dyDescent="0.2">
      <c r="A35" s="22"/>
      <c r="B35" s="22"/>
      <c r="C35" s="23" t="s">
        <v>40</v>
      </c>
      <c r="D35" s="61">
        <v>0</v>
      </c>
      <c r="E35" s="61">
        <v>0</v>
      </c>
      <c r="F35" s="61">
        <v>0</v>
      </c>
      <c r="G35" s="61">
        <v>0</v>
      </c>
      <c r="H35" s="57">
        <v>0</v>
      </c>
      <c r="I35" s="57">
        <v>0</v>
      </c>
      <c r="J35" s="30"/>
      <c r="K35" s="30"/>
      <c r="L35" s="30"/>
      <c r="M35" s="30"/>
      <c r="N35" s="29"/>
      <c r="O35" s="29"/>
      <c r="P35" s="30"/>
      <c r="Q35" s="30"/>
    </row>
    <row r="36" spans="1:17" s="51" customFormat="1" ht="12.75" customHeight="1" x14ac:dyDescent="0.2">
      <c r="A36" s="22"/>
      <c r="B36" s="22"/>
      <c r="C36" s="23" t="s">
        <v>41</v>
      </c>
      <c r="D36" s="61">
        <v>1</v>
      </c>
      <c r="E36" s="61">
        <v>63.52</v>
      </c>
      <c r="F36" s="61">
        <v>1</v>
      </c>
      <c r="G36" s="61">
        <v>63.52</v>
      </c>
      <c r="H36" s="57">
        <v>0</v>
      </c>
      <c r="I36" s="57">
        <v>0</v>
      </c>
      <c r="J36" s="30"/>
      <c r="K36" s="30"/>
      <c r="L36" s="30"/>
      <c r="M36" s="30"/>
      <c r="N36" s="29"/>
      <c r="O36" s="29"/>
      <c r="P36" s="30"/>
      <c r="Q36" s="30"/>
    </row>
    <row r="37" spans="1:17" s="51" customFormat="1" ht="12.75" customHeight="1" x14ac:dyDescent="0.2">
      <c r="A37" s="22"/>
      <c r="B37" s="22"/>
      <c r="C37" s="23" t="s">
        <v>42</v>
      </c>
      <c r="D37" s="60">
        <v>0</v>
      </c>
      <c r="E37" s="60">
        <v>0</v>
      </c>
      <c r="F37" s="60">
        <v>0</v>
      </c>
      <c r="G37" s="60">
        <v>0</v>
      </c>
      <c r="H37" s="57">
        <v>0</v>
      </c>
      <c r="I37" s="57">
        <v>0</v>
      </c>
      <c r="J37" s="30">
        <v>1</v>
      </c>
      <c r="K37" s="30">
        <v>75</v>
      </c>
      <c r="L37" s="30"/>
      <c r="M37" s="30"/>
      <c r="N37" s="29"/>
      <c r="O37" s="29"/>
      <c r="P37" s="30"/>
      <c r="Q37" s="30"/>
    </row>
    <row r="38" spans="1:17" s="51" customFormat="1" ht="12.75" customHeight="1" x14ac:dyDescent="0.2">
      <c r="A38" s="22"/>
      <c r="B38" s="22"/>
      <c r="C38" s="23" t="s">
        <v>43</v>
      </c>
      <c r="D38" s="60">
        <v>1</v>
      </c>
      <c r="E38" s="60">
        <v>59.31</v>
      </c>
      <c r="F38" s="60">
        <v>1</v>
      </c>
      <c r="G38" s="60">
        <v>59.31</v>
      </c>
      <c r="H38" s="57">
        <v>0</v>
      </c>
      <c r="I38" s="57">
        <v>0</v>
      </c>
      <c r="J38" s="29"/>
      <c r="K38" s="30"/>
      <c r="L38" s="29"/>
      <c r="M38" s="30"/>
      <c r="N38" s="29"/>
      <c r="O38" s="29"/>
      <c r="P38" s="30"/>
      <c r="Q38" s="30"/>
    </row>
    <row r="39" spans="1:17" s="51" customFormat="1" ht="12.75" customHeight="1" x14ac:dyDescent="0.2">
      <c r="A39" s="22"/>
      <c r="B39" s="22"/>
      <c r="C39" s="23" t="s">
        <v>44</v>
      </c>
      <c r="D39" s="60">
        <v>1</v>
      </c>
      <c r="E39" s="60">
        <v>63.12</v>
      </c>
      <c r="F39" s="60">
        <v>1</v>
      </c>
      <c r="G39" s="60">
        <v>63.12</v>
      </c>
      <c r="H39" s="57">
        <v>0</v>
      </c>
      <c r="I39" s="57">
        <v>0</v>
      </c>
      <c r="J39" s="30"/>
      <c r="K39" s="30"/>
      <c r="L39" s="30"/>
      <c r="M39" s="30"/>
      <c r="N39" s="29"/>
      <c r="O39" s="29"/>
      <c r="P39" s="30"/>
      <c r="Q39" s="30"/>
    </row>
    <row r="40" spans="1:17" s="51" customFormat="1" ht="12.75" customHeight="1" x14ac:dyDescent="0.2">
      <c r="A40" s="22"/>
      <c r="B40" s="22"/>
      <c r="C40" s="23" t="s">
        <v>45</v>
      </c>
      <c r="D40" s="60">
        <v>1</v>
      </c>
      <c r="E40" s="60">
        <v>7</v>
      </c>
      <c r="F40" s="60">
        <v>1</v>
      </c>
      <c r="G40" s="60">
        <v>7</v>
      </c>
      <c r="H40" s="57">
        <v>0</v>
      </c>
      <c r="I40" s="57">
        <v>0</v>
      </c>
      <c r="J40" s="30"/>
      <c r="K40" s="30"/>
      <c r="L40" s="30"/>
      <c r="M40" s="30"/>
      <c r="N40" s="29"/>
      <c r="O40" s="29"/>
      <c r="P40" s="30"/>
      <c r="Q40" s="30"/>
    </row>
    <row r="41" spans="1:17" s="51" customFormat="1" ht="12.75" customHeight="1" x14ac:dyDescent="0.2">
      <c r="A41" s="22"/>
      <c r="B41" s="22"/>
      <c r="C41" s="23" t="s">
        <v>46</v>
      </c>
      <c r="D41" s="60">
        <v>0</v>
      </c>
      <c r="E41" s="60">
        <v>0</v>
      </c>
      <c r="F41" s="60">
        <v>0</v>
      </c>
      <c r="G41" s="60">
        <v>0</v>
      </c>
      <c r="H41" s="57">
        <v>0</v>
      </c>
      <c r="I41" s="57">
        <v>0</v>
      </c>
      <c r="J41" s="30"/>
      <c r="K41" s="30"/>
      <c r="L41" s="30"/>
      <c r="M41" s="30"/>
      <c r="N41" s="29"/>
      <c r="O41" s="29"/>
      <c r="P41" s="30"/>
      <c r="Q41" s="30"/>
    </row>
    <row r="42" spans="1:17" s="51" customFormat="1" ht="12.75" customHeight="1" x14ac:dyDescent="0.2">
      <c r="A42" s="22"/>
      <c r="B42" s="22"/>
      <c r="C42" s="23" t="s">
        <v>47</v>
      </c>
      <c r="D42" s="60">
        <v>0</v>
      </c>
      <c r="E42" s="60">
        <v>0</v>
      </c>
      <c r="F42" s="60">
        <v>0</v>
      </c>
      <c r="G42" s="60">
        <v>0</v>
      </c>
      <c r="H42" s="57">
        <v>0</v>
      </c>
      <c r="I42" s="57">
        <v>0</v>
      </c>
      <c r="J42" s="30"/>
      <c r="K42" s="30"/>
      <c r="L42" s="30"/>
      <c r="M42" s="30"/>
      <c r="N42" s="29"/>
      <c r="O42" s="29"/>
      <c r="P42" s="30"/>
      <c r="Q42" s="30"/>
    </row>
    <row r="43" spans="1:17" s="51" customFormat="1" ht="12.75" customHeight="1" x14ac:dyDescent="0.2">
      <c r="A43" s="22"/>
      <c r="B43" s="22"/>
      <c r="C43" s="23" t="s">
        <v>48</v>
      </c>
      <c r="D43" s="60">
        <v>0</v>
      </c>
      <c r="E43" s="60">
        <v>0</v>
      </c>
      <c r="F43" s="60">
        <v>0</v>
      </c>
      <c r="G43" s="60">
        <v>0</v>
      </c>
      <c r="H43" s="57">
        <v>0</v>
      </c>
      <c r="I43" s="57">
        <v>0</v>
      </c>
      <c r="J43" s="30"/>
      <c r="K43" s="30"/>
      <c r="L43" s="30"/>
      <c r="M43" s="30"/>
      <c r="N43" s="29"/>
      <c r="O43" s="29"/>
      <c r="P43" s="30"/>
      <c r="Q43" s="30"/>
    </row>
    <row r="44" spans="1:17" s="51" customFormat="1" ht="12.75" customHeight="1" x14ac:dyDescent="0.2">
      <c r="A44" s="22"/>
      <c r="B44" s="22"/>
      <c r="C44" s="23" t="s">
        <v>49</v>
      </c>
      <c r="D44" s="60">
        <v>0</v>
      </c>
      <c r="E44" s="60">
        <v>0</v>
      </c>
      <c r="F44" s="60">
        <v>0</v>
      </c>
      <c r="G44" s="60">
        <v>0</v>
      </c>
      <c r="H44" s="57">
        <v>0</v>
      </c>
      <c r="I44" s="57">
        <v>0</v>
      </c>
      <c r="J44" s="30"/>
      <c r="K44" s="30"/>
      <c r="L44" s="30"/>
      <c r="M44" s="30"/>
      <c r="N44" s="29"/>
      <c r="O44" s="29"/>
      <c r="P44" s="30"/>
      <c r="Q44" s="30"/>
    </row>
    <row r="45" spans="1:17" s="51" customFormat="1" ht="12.75" customHeight="1" x14ac:dyDescent="0.2">
      <c r="A45" s="22"/>
      <c r="B45" s="22"/>
      <c r="C45" s="23" t="s">
        <v>50</v>
      </c>
      <c r="D45" s="60">
        <v>0</v>
      </c>
      <c r="E45" s="60">
        <v>0</v>
      </c>
      <c r="F45" s="60">
        <v>0</v>
      </c>
      <c r="G45" s="60">
        <v>0</v>
      </c>
      <c r="H45" s="57">
        <v>0</v>
      </c>
      <c r="I45" s="57">
        <v>0</v>
      </c>
      <c r="J45" s="30"/>
      <c r="K45" s="30"/>
      <c r="L45" s="30"/>
      <c r="M45" s="30"/>
      <c r="N45" s="29"/>
      <c r="O45" s="29"/>
      <c r="P45" s="30"/>
      <c r="Q45" s="30"/>
    </row>
    <row r="46" spans="1:17" s="51" customFormat="1" ht="12.75" customHeight="1" x14ac:dyDescent="0.2">
      <c r="A46" s="22"/>
      <c r="B46" s="22"/>
      <c r="C46" s="28" t="s">
        <v>30</v>
      </c>
      <c r="D46" s="30">
        <f>D34+D35+D36+D37+D38+D39+D40+D41+D42+D43+D44+D45</f>
        <v>5</v>
      </c>
      <c r="E46" s="30">
        <f t="shared" ref="E46:Q46" si="2">E34+E35+E36+E37+E38+E39+E40+E41+E42+E43+E44+E45</f>
        <v>198.95000000000002</v>
      </c>
      <c r="F46" s="30">
        <f t="shared" si="2"/>
        <v>5</v>
      </c>
      <c r="G46" s="30">
        <f t="shared" si="2"/>
        <v>198.95000000000002</v>
      </c>
      <c r="H46" s="30">
        <f t="shared" si="2"/>
        <v>0</v>
      </c>
      <c r="I46" s="30">
        <f t="shared" si="2"/>
        <v>0</v>
      </c>
      <c r="J46" s="30">
        <f t="shared" si="2"/>
        <v>3</v>
      </c>
      <c r="K46" s="30">
        <f t="shared" si="2"/>
        <v>1611</v>
      </c>
      <c r="L46" s="30">
        <f t="shared" si="2"/>
        <v>0</v>
      </c>
      <c r="M46" s="30">
        <f t="shared" si="2"/>
        <v>0</v>
      </c>
      <c r="N46" s="30">
        <f t="shared" si="2"/>
        <v>0</v>
      </c>
      <c r="O46" s="30">
        <f t="shared" si="2"/>
        <v>0</v>
      </c>
      <c r="P46" s="30">
        <f t="shared" si="2"/>
        <v>0</v>
      </c>
      <c r="Q46" s="30">
        <f t="shared" si="2"/>
        <v>0</v>
      </c>
    </row>
    <row r="47" spans="1:17" s="51" customFormat="1" ht="12.75" customHeight="1" x14ac:dyDescent="0.2">
      <c r="A47" s="22"/>
      <c r="B47" s="22"/>
      <c r="C47" s="109" t="s">
        <v>51</v>
      </c>
      <c r="D47" s="10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51" customFormat="1" ht="12.75" customHeight="1" x14ac:dyDescent="0.2">
      <c r="A48" s="22"/>
      <c r="B48" s="59"/>
      <c r="C48" s="23" t="s">
        <v>52</v>
      </c>
      <c r="D48" s="60">
        <v>5</v>
      </c>
      <c r="E48" s="60">
        <v>454.5</v>
      </c>
      <c r="F48" s="60">
        <v>5</v>
      </c>
      <c r="G48" s="60">
        <v>454.5</v>
      </c>
      <c r="H48" s="30">
        <v>1</v>
      </c>
      <c r="I48" s="30">
        <v>300</v>
      </c>
      <c r="J48" s="30">
        <v>6</v>
      </c>
      <c r="K48" s="30">
        <v>201</v>
      </c>
      <c r="L48" s="30"/>
      <c r="M48" s="30"/>
      <c r="N48" s="29"/>
      <c r="O48" s="29"/>
      <c r="P48" s="30"/>
      <c r="Q48" s="30"/>
    </row>
    <row r="49" spans="1:17" s="51" customFormat="1" ht="12.75" customHeight="1" x14ac:dyDescent="0.2">
      <c r="A49" s="22"/>
      <c r="B49" s="22"/>
      <c r="C49" s="23" t="s">
        <v>53</v>
      </c>
      <c r="D49" s="60">
        <v>0</v>
      </c>
      <c r="E49" s="60">
        <v>0</v>
      </c>
      <c r="F49" s="60">
        <v>0</v>
      </c>
      <c r="G49" s="60">
        <v>0</v>
      </c>
      <c r="H49" s="57">
        <v>0</v>
      </c>
      <c r="I49" s="57">
        <v>0</v>
      </c>
      <c r="J49" s="30"/>
      <c r="K49" s="30"/>
      <c r="L49" s="30"/>
      <c r="M49" s="30"/>
      <c r="N49" s="29"/>
      <c r="O49" s="29"/>
      <c r="P49" s="30"/>
      <c r="Q49" s="30"/>
    </row>
    <row r="50" spans="1:17" s="51" customFormat="1" ht="12.75" customHeight="1" x14ac:dyDescent="0.2">
      <c r="A50" s="22"/>
      <c r="B50" s="22"/>
      <c r="C50" s="23" t="s">
        <v>54</v>
      </c>
      <c r="D50" s="60">
        <v>0</v>
      </c>
      <c r="E50" s="60">
        <v>0</v>
      </c>
      <c r="F50" s="60">
        <v>0</v>
      </c>
      <c r="G50" s="60">
        <v>0</v>
      </c>
      <c r="H50" s="57">
        <v>0</v>
      </c>
      <c r="I50" s="57">
        <v>0</v>
      </c>
      <c r="J50" s="30"/>
      <c r="K50" s="30"/>
      <c r="L50" s="30"/>
      <c r="M50" s="30"/>
      <c r="N50" s="29"/>
      <c r="O50" s="29"/>
      <c r="P50" s="30"/>
      <c r="Q50" s="30"/>
    </row>
    <row r="51" spans="1:17" s="51" customFormat="1" ht="12.75" customHeight="1" x14ac:dyDescent="0.2">
      <c r="A51" s="22"/>
      <c r="B51" s="22"/>
      <c r="C51" s="23" t="s">
        <v>55</v>
      </c>
      <c r="D51" s="60">
        <v>0</v>
      </c>
      <c r="E51" s="60">
        <v>0</v>
      </c>
      <c r="F51" s="60">
        <v>0</v>
      </c>
      <c r="G51" s="60">
        <v>0</v>
      </c>
      <c r="H51" s="57">
        <v>0</v>
      </c>
      <c r="I51" s="57">
        <v>0</v>
      </c>
      <c r="J51" s="30"/>
      <c r="K51" s="30"/>
      <c r="L51" s="30"/>
      <c r="M51" s="30"/>
      <c r="N51" s="29"/>
      <c r="O51" s="29"/>
      <c r="P51" s="30"/>
      <c r="Q51" s="30"/>
    </row>
    <row r="52" spans="1:17" s="51" customFormat="1" ht="12.75" customHeight="1" x14ac:dyDescent="0.2">
      <c r="A52" s="22"/>
      <c r="B52" s="22"/>
      <c r="C52" s="23" t="s">
        <v>56</v>
      </c>
      <c r="D52" s="60">
        <v>1</v>
      </c>
      <c r="E52" s="60">
        <v>6</v>
      </c>
      <c r="F52" s="60">
        <v>1</v>
      </c>
      <c r="G52" s="60">
        <v>6</v>
      </c>
      <c r="H52" s="57">
        <v>0</v>
      </c>
      <c r="I52" s="57">
        <v>0</v>
      </c>
      <c r="J52" s="30"/>
      <c r="K52" s="30"/>
      <c r="L52" s="30"/>
      <c r="M52" s="30"/>
      <c r="N52" s="29"/>
      <c r="O52" s="29"/>
      <c r="P52" s="30"/>
      <c r="Q52" s="30"/>
    </row>
    <row r="53" spans="1:17" s="51" customFormat="1" ht="12.75" customHeight="1" x14ac:dyDescent="0.2">
      <c r="A53" s="22"/>
      <c r="B53" s="59"/>
      <c r="C53" s="23" t="s">
        <v>57</v>
      </c>
      <c r="D53" s="60">
        <v>0</v>
      </c>
      <c r="E53" s="60">
        <v>0</v>
      </c>
      <c r="F53" s="60">
        <v>0</v>
      </c>
      <c r="G53" s="60">
        <v>0</v>
      </c>
      <c r="H53" s="30">
        <v>1</v>
      </c>
      <c r="I53" s="30">
        <v>82</v>
      </c>
      <c r="J53" s="29">
        <v>2</v>
      </c>
      <c r="K53" s="30">
        <v>173</v>
      </c>
      <c r="L53" s="29"/>
      <c r="M53" s="30"/>
      <c r="N53" s="29"/>
      <c r="O53" s="29"/>
      <c r="P53" s="30"/>
      <c r="Q53" s="30"/>
    </row>
    <row r="54" spans="1:17" s="51" customFormat="1" ht="12.75" customHeight="1" x14ac:dyDescent="0.2">
      <c r="A54" s="22"/>
      <c r="B54" s="22"/>
      <c r="C54" s="23" t="s">
        <v>58</v>
      </c>
      <c r="D54" s="60">
        <v>0</v>
      </c>
      <c r="E54" s="60">
        <v>0</v>
      </c>
      <c r="F54" s="60">
        <v>0</v>
      </c>
      <c r="G54" s="60">
        <v>0</v>
      </c>
      <c r="H54" s="57">
        <v>0</v>
      </c>
      <c r="I54" s="57">
        <v>0</v>
      </c>
      <c r="J54" s="30">
        <v>1</v>
      </c>
      <c r="K54" s="30">
        <v>7</v>
      </c>
      <c r="L54" s="30"/>
      <c r="M54" s="30"/>
      <c r="N54" s="29"/>
      <c r="O54" s="29"/>
      <c r="P54" s="30"/>
      <c r="Q54" s="30"/>
    </row>
    <row r="55" spans="1:17" s="51" customFormat="1" ht="12.75" customHeight="1" x14ac:dyDescent="0.2">
      <c r="A55" s="22"/>
      <c r="B55" s="22"/>
      <c r="C55" s="23" t="s">
        <v>59</v>
      </c>
      <c r="D55" s="60">
        <v>0</v>
      </c>
      <c r="E55" s="60">
        <v>0</v>
      </c>
      <c r="F55" s="60">
        <v>0</v>
      </c>
      <c r="G55" s="60">
        <v>0</v>
      </c>
      <c r="H55" s="57">
        <v>0</v>
      </c>
      <c r="I55" s="57">
        <v>0</v>
      </c>
      <c r="J55" s="30"/>
      <c r="K55" s="30"/>
      <c r="L55" s="30"/>
      <c r="M55" s="30"/>
      <c r="N55" s="29"/>
      <c r="O55" s="29"/>
      <c r="P55" s="30"/>
      <c r="Q55" s="30"/>
    </row>
    <row r="56" spans="1:17" s="51" customFormat="1" ht="12.75" customHeight="1" x14ac:dyDescent="0.2">
      <c r="A56" s="22"/>
      <c r="B56" s="22"/>
      <c r="C56" s="23" t="s">
        <v>60</v>
      </c>
      <c r="D56" s="60">
        <v>0</v>
      </c>
      <c r="E56" s="60">
        <v>0</v>
      </c>
      <c r="F56" s="60">
        <v>0</v>
      </c>
      <c r="G56" s="60">
        <v>0</v>
      </c>
      <c r="H56" s="57">
        <v>0</v>
      </c>
      <c r="I56" s="57">
        <v>0</v>
      </c>
      <c r="J56" s="30">
        <v>1</v>
      </c>
      <c r="K56" s="30">
        <v>162.80000000000001</v>
      </c>
      <c r="L56" s="30"/>
      <c r="M56" s="30"/>
      <c r="N56" s="29"/>
      <c r="O56" s="29"/>
      <c r="P56" s="30"/>
      <c r="Q56" s="30"/>
    </row>
    <row r="57" spans="1:17" s="51" customFormat="1" ht="12.75" customHeight="1" x14ac:dyDescent="0.2">
      <c r="A57" s="22"/>
      <c r="B57" s="22"/>
      <c r="C57" s="23" t="s">
        <v>30</v>
      </c>
      <c r="D57" s="58">
        <f>D48+D49+D50+D51+D52+D53+D54+D55+D56</f>
        <v>6</v>
      </c>
      <c r="E57" s="58">
        <f t="shared" ref="E57:Q57" si="3">E48+E49+E50+E51+E52+E53+E54+E55+E56</f>
        <v>460.5</v>
      </c>
      <c r="F57" s="58">
        <f t="shared" si="3"/>
        <v>6</v>
      </c>
      <c r="G57" s="58">
        <f t="shared" si="3"/>
        <v>460.5</v>
      </c>
      <c r="H57" s="58">
        <f t="shared" si="3"/>
        <v>2</v>
      </c>
      <c r="I57" s="58">
        <f t="shared" si="3"/>
        <v>382</v>
      </c>
      <c r="J57" s="58">
        <f t="shared" si="3"/>
        <v>10</v>
      </c>
      <c r="K57" s="58">
        <f t="shared" si="3"/>
        <v>543.79999999999995</v>
      </c>
      <c r="L57" s="30">
        <f t="shared" si="3"/>
        <v>0</v>
      </c>
      <c r="M57" s="30">
        <f t="shared" si="3"/>
        <v>0</v>
      </c>
      <c r="N57" s="30">
        <f t="shared" si="3"/>
        <v>0</v>
      </c>
      <c r="O57" s="30">
        <f t="shared" si="3"/>
        <v>0</v>
      </c>
      <c r="P57" s="30">
        <f t="shared" si="3"/>
        <v>0</v>
      </c>
      <c r="Q57" s="30">
        <f t="shared" si="3"/>
        <v>0</v>
      </c>
    </row>
    <row r="58" spans="1:17" s="51" customFormat="1" ht="12.75" customHeight="1" x14ac:dyDescent="0.2">
      <c r="A58" s="22"/>
      <c r="B58" s="22"/>
      <c r="C58" s="109" t="s">
        <v>61</v>
      </c>
      <c r="D58" s="109"/>
      <c r="E58" s="29"/>
      <c r="F58" s="30"/>
      <c r="G58" s="30"/>
      <c r="H58" s="30"/>
      <c r="I58" s="30"/>
      <c r="J58" s="30"/>
      <c r="K58" s="30"/>
      <c r="L58" s="30"/>
      <c r="M58" s="30"/>
      <c r="N58" s="29"/>
      <c r="O58" s="29"/>
      <c r="P58" s="30"/>
      <c r="Q58" s="30"/>
    </row>
    <row r="59" spans="1:17" s="51" customFormat="1" ht="12.75" customHeight="1" x14ac:dyDescent="0.2">
      <c r="A59" s="22"/>
      <c r="B59" s="22"/>
      <c r="C59" s="23" t="s">
        <v>62</v>
      </c>
      <c r="D59" s="60">
        <v>3</v>
      </c>
      <c r="E59" s="60">
        <v>112</v>
      </c>
      <c r="F59" s="60">
        <v>3</v>
      </c>
      <c r="G59" s="60">
        <v>112</v>
      </c>
      <c r="H59" s="30">
        <v>1</v>
      </c>
      <c r="I59" s="30">
        <v>100</v>
      </c>
      <c r="J59" s="30">
        <v>2</v>
      </c>
      <c r="K59" s="30">
        <v>105</v>
      </c>
      <c r="L59" s="30"/>
      <c r="M59" s="30"/>
      <c r="N59" s="29"/>
      <c r="O59" s="29"/>
      <c r="P59" s="30"/>
      <c r="Q59" s="30"/>
    </row>
    <row r="60" spans="1:17" s="51" customFormat="1" ht="12.75" customHeight="1" x14ac:dyDescent="0.2">
      <c r="A60" s="22"/>
      <c r="B60" s="22"/>
      <c r="C60" s="23" t="s">
        <v>63</v>
      </c>
      <c r="D60" s="60">
        <v>0</v>
      </c>
      <c r="E60" s="60">
        <v>0</v>
      </c>
      <c r="F60" s="60">
        <v>0</v>
      </c>
      <c r="G60" s="60">
        <v>0</v>
      </c>
      <c r="H60" s="57">
        <v>0</v>
      </c>
      <c r="I60" s="57">
        <v>0</v>
      </c>
      <c r="J60" s="30"/>
      <c r="K60" s="30"/>
      <c r="L60" s="30"/>
      <c r="M60" s="30"/>
      <c r="N60" s="29"/>
      <c r="O60" s="29"/>
      <c r="P60" s="30"/>
      <c r="Q60" s="30"/>
    </row>
    <row r="61" spans="1:17" s="51" customFormat="1" ht="12.75" customHeight="1" x14ac:dyDescent="0.2">
      <c r="A61" s="22"/>
      <c r="B61" s="22"/>
      <c r="C61" s="23" t="s">
        <v>64</v>
      </c>
      <c r="D61" s="60">
        <v>1</v>
      </c>
      <c r="E61" s="60">
        <v>15</v>
      </c>
      <c r="F61" s="60">
        <v>1</v>
      </c>
      <c r="G61" s="60">
        <v>15</v>
      </c>
      <c r="H61" s="57">
        <v>0</v>
      </c>
      <c r="I61" s="57">
        <v>0</v>
      </c>
      <c r="J61" s="83">
        <v>2</v>
      </c>
      <c r="K61" s="83">
        <v>515</v>
      </c>
      <c r="L61" s="30"/>
      <c r="M61" s="30"/>
      <c r="N61" s="29"/>
      <c r="O61" s="29"/>
      <c r="P61" s="30"/>
      <c r="Q61" s="30"/>
    </row>
    <row r="62" spans="1:17" s="51" customFormat="1" ht="12.75" customHeight="1" x14ac:dyDescent="0.2">
      <c r="A62" s="22"/>
      <c r="B62" s="22"/>
      <c r="C62" s="23" t="s">
        <v>65</v>
      </c>
      <c r="D62" s="60">
        <v>1</v>
      </c>
      <c r="E62" s="60">
        <v>15</v>
      </c>
      <c r="F62" s="60">
        <v>1</v>
      </c>
      <c r="G62" s="60">
        <v>15</v>
      </c>
      <c r="H62" s="57">
        <v>0</v>
      </c>
      <c r="I62" s="57">
        <v>0</v>
      </c>
      <c r="J62" s="60"/>
      <c r="K62" s="60"/>
      <c r="L62" s="30"/>
      <c r="M62" s="30"/>
      <c r="N62" s="29"/>
      <c r="O62" s="29"/>
      <c r="P62" s="30"/>
      <c r="Q62" s="30"/>
    </row>
    <row r="63" spans="1:17" s="51" customFormat="1" ht="12.75" customHeight="1" x14ac:dyDescent="0.2">
      <c r="A63" s="22"/>
      <c r="B63" s="22"/>
      <c r="C63" s="23" t="s">
        <v>66</v>
      </c>
      <c r="D63" s="60">
        <v>0</v>
      </c>
      <c r="E63" s="60">
        <v>0</v>
      </c>
      <c r="F63" s="60">
        <v>0</v>
      </c>
      <c r="G63" s="60">
        <v>0</v>
      </c>
      <c r="H63" s="57">
        <v>0</v>
      </c>
      <c r="I63" s="57">
        <v>0</v>
      </c>
      <c r="J63" s="60"/>
      <c r="K63" s="60"/>
      <c r="L63" s="30"/>
      <c r="M63" s="30"/>
      <c r="N63" s="29"/>
      <c r="O63" s="29"/>
      <c r="P63" s="30"/>
      <c r="Q63" s="30"/>
    </row>
    <row r="64" spans="1:17" s="51" customFormat="1" ht="12.75" customHeight="1" x14ac:dyDescent="0.2">
      <c r="A64" s="22"/>
      <c r="B64" s="22"/>
      <c r="C64" s="28" t="s">
        <v>30</v>
      </c>
      <c r="D64" s="58">
        <f>D59+D60+D61+D62+D63</f>
        <v>5</v>
      </c>
      <c r="E64" s="58">
        <f t="shared" ref="E64:Q64" si="4">E59+E60+E61+E62+E63</f>
        <v>142</v>
      </c>
      <c r="F64" s="58">
        <f t="shared" si="4"/>
        <v>5</v>
      </c>
      <c r="G64" s="58">
        <f t="shared" si="4"/>
        <v>142</v>
      </c>
      <c r="H64" s="58">
        <f t="shared" si="4"/>
        <v>1</v>
      </c>
      <c r="I64" s="58">
        <f t="shared" si="4"/>
        <v>100</v>
      </c>
      <c r="J64" s="58">
        <f t="shared" si="4"/>
        <v>4</v>
      </c>
      <c r="K64" s="58">
        <f t="shared" si="4"/>
        <v>620</v>
      </c>
      <c r="L64" s="30">
        <f t="shared" si="4"/>
        <v>0</v>
      </c>
      <c r="M64" s="30">
        <f t="shared" si="4"/>
        <v>0</v>
      </c>
      <c r="N64" s="30">
        <f t="shared" si="4"/>
        <v>0</v>
      </c>
      <c r="O64" s="30">
        <f t="shared" si="4"/>
        <v>0</v>
      </c>
      <c r="P64" s="30">
        <f t="shared" si="4"/>
        <v>0</v>
      </c>
      <c r="Q64" s="30">
        <f t="shared" si="4"/>
        <v>0</v>
      </c>
    </row>
    <row r="65" spans="1:17" s="51" customFormat="1" ht="12.75" customHeight="1" x14ac:dyDescent="0.2">
      <c r="A65" s="22"/>
      <c r="B65" s="22"/>
      <c r="C65" s="109" t="s">
        <v>67</v>
      </c>
      <c r="D65" s="10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s="51" customFormat="1" ht="12.75" customHeight="1" x14ac:dyDescent="0.2">
      <c r="A66" s="22"/>
      <c r="B66" s="22"/>
      <c r="C66" s="23" t="s">
        <v>68</v>
      </c>
      <c r="D66" s="60">
        <v>3</v>
      </c>
      <c r="E66" s="60">
        <v>465</v>
      </c>
      <c r="F66" s="60">
        <v>3</v>
      </c>
      <c r="G66" s="60">
        <v>465</v>
      </c>
      <c r="H66" s="57">
        <v>0</v>
      </c>
      <c r="I66" s="57">
        <v>0</v>
      </c>
      <c r="J66" s="29">
        <v>4</v>
      </c>
      <c r="K66" s="30">
        <v>7000</v>
      </c>
      <c r="L66" s="29"/>
      <c r="M66" s="30"/>
      <c r="N66" s="29"/>
      <c r="O66" s="29"/>
      <c r="P66" s="30"/>
      <c r="Q66" s="30"/>
    </row>
    <row r="67" spans="1:17" s="51" customFormat="1" ht="12.75" customHeight="1" x14ac:dyDescent="0.2">
      <c r="A67" s="22"/>
      <c r="B67" s="22"/>
      <c r="C67" s="23" t="s">
        <v>69</v>
      </c>
      <c r="D67" s="60">
        <v>0</v>
      </c>
      <c r="E67" s="60">
        <v>0</v>
      </c>
      <c r="F67" s="60">
        <v>0</v>
      </c>
      <c r="G67" s="60">
        <v>0</v>
      </c>
      <c r="H67" s="57">
        <v>0</v>
      </c>
      <c r="I67" s="57">
        <v>0</v>
      </c>
      <c r="J67" s="61"/>
      <c r="K67" s="61"/>
      <c r="L67" s="30"/>
      <c r="M67" s="30"/>
      <c r="N67" s="29"/>
      <c r="O67" s="29"/>
      <c r="P67" s="30"/>
      <c r="Q67" s="30"/>
    </row>
    <row r="68" spans="1:17" s="51" customFormat="1" ht="12.75" customHeight="1" x14ac:dyDescent="0.2">
      <c r="A68" s="22"/>
      <c r="B68" s="22"/>
      <c r="C68" s="23" t="s">
        <v>70</v>
      </c>
      <c r="D68" s="85">
        <v>4</v>
      </c>
      <c r="E68" s="85">
        <v>978</v>
      </c>
      <c r="F68" s="85">
        <v>4</v>
      </c>
      <c r="G68" s="85">
        <v>978</v>
      </c>
      <c r="H68" s="57">
        <v>0</v>
      </c>
      <c r="I68" s="57">
        <v>0</v>
      </c>
      <c r="J68" s="61"/>
      <c r="K68" s="61"/>
      <c r="L68" s="30"/>
      <c r="M68" s="30"/>
      <c r="N68" s="29"/>
      <c r="O68" s="29"/>
      <c r="P68" s="30"/>
      <c r="Q68" s="30"/>
    </row>
    <row r="69" spans="1:17" s="51" customFormat="1" ht="12.75" customHeight="1" x14ac:dyDescent="0.2">
      <c r="A69" s="22"/>
      <c r="B69" s="22"/>
      <c r="C69" s="23" t="s">
        <v>71</v>
      </c>
      <c r="D69" s="60">
        <v>0</v>
      </c>
      <c r="E69" s="60">
        <v>0</v>
      </c>
      <c r="F69" s="60">
        <v>0</v>
      </c>
      <c r="G69" s="60">
        <v>0</v>
      </c>
      <c r="H69" s="57">
        <v>0</v>
      </c>
      <c r="I69" s="57">
        <v>0</v>
      </c>
      <c r="J69" s="60">
        <v>1</v>
      </c>
      <c r="K69" s="60">
        <v>7</v>
      </c>
      <c r="L69" s="30"/>
      <c r="M69" s="30"/>
      <c r="N69" s="29"/>
      <c r="O69" s="29"/>
      <c r="P69" s="30"/>
      <c r="Q69" s="30"/>
    </row>
    <row r="70" spans="1:17" s="51" customFormat="1" ht="12.75" customHeight="1" x14ac:dyDescent="0.2">
      <c r="A70" s="22"/>
      <c r="B70" s="22"/>
      <c r="C70" s="23" t="s">
        <v>72</v>
      </c>
      <c r="D70" s="60">
        <v>0</v>
      </c>
      <c r="E70" s="60">
        <v>0</v>
      </c>
      <c r="F70" s="60">
        <v>0</v>
      </c>
      <c r="G70" s="60">
        <v>0</v>
      </c>
      <c r="H70" s="57">
        <v>0</v>
      </c>
      <c r="I70" s="57">
        <v>0</v>
      </c>
      <c r="J70" s="60"/>
      <c r="K70" s="60"/>
      <c r="L70" s="30"/>
      <c r="M70" s="30"/>
      <c r="N70" s="29"/>
      <c r="O70" s="29"/>
      <c r="P70" s="30"/>
      <c r="Q70" s="30"/>
    </row>
    <row r="71" spans="1:17" s="51" customFormat="1" ht="12.75" customHeight="1" x14ac:dyDescent="0.2">
      <c r="A71" s="22"/>
      <c r="B71" s="22"/>
      <c r="C71" s="23" t="s">
        <v>73</v>
      </c>
      <c r="D71" s="60">
        <v>0</v>
      </c>
      <c r="E71" s="60">
        <v>0</v>
      </c>
      <c r="F71" s="60">
        <v>0</v>
      </c>
      <c r="G71" s="60">
        <v>0</v>
      </c>
      <c r="H71" s="57">
        <v>0</v>
      </c>
      <c r="I71" s="57">
        <v>0</v>
      </c>
      <c r="J71" s="60"/>
      <c r="K71" s="60"/>
      <c r="L71" s="30"/>
      <c r="M71" s="30"/>
      <c r="N71" s="29"/>
      <c r="O71" s="29"/>
      <c r="P71" s="30"/>
      <c r="Q71" s="30"/>
    </row>
    <row r="72" spans="1:17" s="51" customFormat="1" ht="12.75" customHeight="1" x14ac:dyDescent="0.2">
      <c r="A72" s="22"/>
      <c r="B72" s="22"/>
      <c r="C72" s="28" t="s">
        <v>30</v>
      </c>
      <c r="D72" s="58">
        <f>D66+D67+D68+D69+D70+D71</f>
        <v>7</v>
      </c>
      <c r="E72" s="58">
        <f t="shared" ref="E72:Q72" si="5">E66+E67+E68+E69+E70+E71</f>
        <v>1443</v>
      </c>
      <c r="F72" s="58">
        <f t="shared" si="5"/>
        <v>7</v>
      </c>
      <c r="G72" s="58">
        <f t="shared" si="5"/>
        <v>1443</v>
      </c>
      <c r="H72" s="58">
        <f t="shared" si="5"/>
        <v>0</v>
      </c>
      <c r="I72" s="58">
        <f t="shared" si="5"/>
        <v>0</v>
      </c>
      <c r="J72" s="58">
        <f t="shared" si="5"/>
        <v>5</v>
      </c>
      <c r="K72" s="58">
        <f t="shared" si="5"/>
        <v>7007</v>
      </c>
      <c r="L72" s="30">
        <f t="shared" si="5"/>
        <v>0</v>
      </c>
      <c r="M72" s="30">
        <f t="shared" si="5"/>
        <v>0</v>
      </c>
      <c r="N72" s="30">
        <f t="shared" si="5"/>
        <v>0</v>
      </c>
      <c r="O72" s="30">
        <f t="shared" si="5"/>
        <v>0</v>
      </c>
      <c r="P72" s="30">
        <f t="shared" si="5"/>
        <v>0</v>
      </c>
      <c r="Q72" s="30">
        <f t="shared" si="5"/>
        <v>0</v>
      </c>
    </row>
    <row r="73" spans="1:17" s="51" customFormat="1" ht="12.75" customHeight="1" x14ac:dyDescent="0.2">
      <c r="A73" s="22"/>
      <c r="B73" s="22"/>
      <c r="C73" s="109" t="s">
        <v>74</v>
      </c>
      <c r="D73" s="10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s="51" customFormat="1" ht="12.75" customHeight="1" x14ac:dyDescent="0.2">
      <c r="A74" s="22"/>
      <c r="B74" s="22"/>
      <c r="C74" s="23" t="s">
        <v>75</v>
      </c>
      <c r="D74" s="85">
        <v>8</v>
      </c>
      <c r="E74" s="85">
        <v>1982.7</v>
      </c>
      <c r="F74" s="85">
        <v>8</v>
      </c>
      <c r="G74" s="85">
        <v>1982.7</v>
      </c>
      <c r="H74" s="57">
        <v>0</v>
      </c>
      <c r="I74" s="57">
        <v>0</v>
      </c>
      <c r="J74" s="56">
        <v>6</v>
      </c>
      <c r="K74" s="56">
        <v>616.70000000000005</v>
      </c>
      <c r="L74" s="62"/>
      <c r="M74" s="62"/>
      <c r="N74" s="29"/>
      <c r="O74" s="29"/>
      <c r="P74" s="30"/>
      <c r="Q74" s="30"/>
    </row>
    <row r="75" spans="1:17" s="51" customFormat="1" ht="12.75" customHeight="1" x14ac:dyDescent="0.2">
      <c r="A75" s="22"/>
      <c r="B75" s="22"/>
      <c r="C75" s="23" t="s">
        <v>76</v>
      </c>
      <c r="D75" s="85">
        <v>5</v>
      </c>
      <c r="E75" s="85">
        <v>5528</v>
      </c>
      <c r="F75" s="85">
        <v>5</v>
      </c>
      <c r="G75" s="85">
        <v>5528</v>
      </c>
      <c r="H75" s="57">
        <v>0</v>
      </c>
      <c r="I75" s="57">
        <v>0</v>
      </c>
      <c r="J75" s="29">
        <v>3</v>
      </c>
      <c r="K75" s="30">
        <v>2642</v>
      </c>
      <c r="L75" s="29"/>
      <c r="M75" s="30"/>
      <c r="N75" s="29"/>
      <c r="O75" s="29"/>
      <c r="P75" s="30"/>
      <c r="Q75" s="30"/>
    </row>
    <row r="76" spans="1:17" s="51" customFormat="1" ht="12.75" customHeight="1" x14ac:dyDescent="0.2">
      <c r="A76" s="22"/>
      <c r="B76" s="22"/>
      <c r="C76" s="23" t="s">
        <v>77</v>
      </c>
      <c r="D76" s="60">
        <v>1</v>
      </c>
      <c r="E76" s="60">
        <v>220</v>
      </c>
      <c r="F76" s="60">
        <v>1</v>
      </c>
      <c r="G76" s="60">
        <v>220</v>
      </c>
      <c r="H76" s="57">
        <v>0</v>
      </c>
      <c r="I76" s="57">
        <v>0</v>
      </c>
      <c r="J76" s="30">
        <v>1</v>
      </c>
      <c r="K76" s="30">
        <v>15</v>
      </c>
      <c r="L76" s="30"/>
      <c r="M76" s="30"/>
      <c r="N76" s="29"/>
      <c r="O76" s="29"/>
      <c r="P76" s="30"/>
      <c r="Q76" s="30"/>
    </row>
    <row r="77" spans="1:17" s="51" customFormat="1" ht="12.75" customHeight="1" x14ac:dyDescent="0.2">
      <c r="A77" s="22"/>
      <c r="B77" s="22"/>
      <c r="C77" s="23" t="s">
        <v>78</v>
      </c>
      <c r="D77" s="60">
        <v>2</v>
      </c>
      <c r="E77" s="60">
        <v>82.2</v>
      </c>
      <c r="F77" s="60">
        <v>2</v>
      </c>
      <c r="G77" s="60">
        <v>82.2</v>
      </c>
      <c r="H77" s="57">
        <v>0</v>
      </c>
      <c r="I77" s="57">
        <v>0</v>
      </c>
      <c r="J77" s="30">
        <v>1</v>
      </c>
      <c r="K77" s="30">
        <v>2.2000000000000002</v>
      </c>
      <c r="L77" s="30"/>
      <c r="M77" s="30"/>
      <c r="N77" s="29"/>
      <c r="O77" s="29"/>
      <c r="P77" s="30"/>
      <c r="Q77" s="30"/>
    </row>
    <row r="78" spans="1:17" s="51" customFormat="1" ht="12.75" customHeight="1" x14ac:dyDescent="0.2">
      <c r="A78" s="22"/>
      <c r="B78" s="22"/>
      <c r="C78" s="23" t="s">
        <v>79</v>
      </c>
      <c r="D78" s="60">
        <v>3</v>
      </c>
      <c r="E78" s="60">
        <v>810</v>
      </c>
      <c r="F78" s="60">
        <v>3</v>
      </c>
      <c r="G78" s="60">
        <v>810</v>
      </c>
      <c r="H78" s="57">
        <v>0</v>
      </c>
      <c r="I78" s="57">
        <v>0</v>
      </c>
      <c r="J78" s="27">
        <v>3</v>
      </c>
      <c r="K78" s="27">
        <v>810</v>
      </c>
      <c r="L78" s="30"/>
      <c r="M78" s="30"/>
      <c r="N78" s="29"/>
      <c r="O78" s="29"/>
      <c r="P78" s="30"/>
      <c r="Q78" s="30"/>
    </row>
    <row r="79" spans="1:17" s="51" customFormat="1" ht="12.75" customHeight="1" x14ac:dyDescent="0.2">
      <c r="A79" s="22"/>
      <c r="B79" s="22"/>
      <c r="C79" s="23" t="s">
        <v>80</v>
      </c>
      <c r="D79" s="60">
        <v>1</v>
      </c>
      <c r="E79" s="60">
        <v>7</v>
      </c>
      <c r="F79" s="60">
        <v>1</v>
      </c>
      <c r="G79" s="60">
        <v>7</v>
      </c>
      <c r="H79" s="57">
        <v>0</v>
      </c>
      <c r="I79" s="57">
        <v>0</v>
      </c>
      <c r="J79" s="60">
        <v>3</v>
      </c>
      <c r="K79" s="60">
        <v>410</v>
      </c>
      <c r="L79" s="30"/>
      <c r="M79" s="30"/>
      <c r="N79" s="29"/>
      <c r="O79" s="29"/>
      <c r="P79" s="30"/>
      <c r="Q79" s="30"/>
    </row>
    <row r="80" spans="1:17" s="51" customFormat="1" ht="12.75" customHeight="1" x14ac:dyDescent="0.2">
      <c r="A80" s="22"/>
      <c r="B80" s="22"/>
      <c r="C80" s="23" t="s">
        <v>81</v>
      </c>
      <c r="D80" s="60">
        <v>1</v>
      </c>
      <c r="E80" s="60">
        <v>44.8</v>
      </c>
      <c r="F80" s="60">
        <v>1</v>
      </c>
      <c r="G80" s="60">
        <v>44.8</v>
      </c>
      <c r="H80" s="57">
        <v>0</v>
      </c>
      <c r="I80" s="57">
        <v>0</v>
      </c>
      <c r="J80" s="60">
        <v>1</v>
      </c>
      <c r="K80" s="60">
        <v>44.8</v>
      </c>
      <c r="L80" s="30"/>
      <c r="M80" s="30"/>
      <c r="N80" s="29"/>
      <c r="O80" s="29"/>
      <c r="P80" s="30"/>
      <c r="Q80" s="30"/>
    </row>
    <row r="81" spans="1:17" s="51" customFormat="1" ht="12.75" customHeight="1" x14ac:dyDescent="0.2">
      <c r="A81" s="22"/>
      <c r="B81" s="22"/>
      <c r="C81" s="23" t="s">
        <v>82</v>
      </c>
      <c r="D81" s="60">
        <v>2</v>
      </c>
      <c r="E81" s="60">
        <v>34.5</v>
      </c>
      <c r="F81" s="60">
        <v>2</v>
      </c>
      <c r="G81" s="60">
        <v>34.5</v>
      </c>
      <c r="H81" s="57">
        <v>0</v>
      </c>
      <c r="I81" s="57">
        <v>0</v>
      </c>
      <c r="J81" s="60">
        <v>1</v>
      </c>
      <c r="K81" s="60">
        <v>28.5</v>
      </c>
      <c r="L81" s="30"/>
      <c r="M81" s="30"/>
      <c r="N81" s="29"/>
      <c r="O81" s="29"/>
      <c r="P81" s="30"/>
      <c r="Q81" s="30"/>
    </row>
    <row r="82" spans="1:17" s="51" customFormat="1" ht="12.75" customHeight="1" x14ac:dyDescent="0.2">
      <c r="A82" s="22"/>
      <c r="B82" s="22"/>
      <c r="C82" s="23" t="s">
        <v>83</v>
      </c>
      <c r="D82" s="85">
        <v>1</v>
      </c>
      <c r="E82" s="85">
        <v>15</v>
      </c>
      <c r="F82" s="85">
        <v>1</v>
      </c>
      <c r="G82" s="85">
        <v>15</v>
      </c>
      <c r="H82" s="57">
        <v>0</v>
      </c>
      <c r="I82" s="57">
        <v>0</v>
      </c>
      <c r="J82" s="60">
        <v>1</v>
      </c>
      <c r="K82" s="60">
        <v>30</v>
      </c>
      <c r="L82" s="30"/>
      <c r="M82" s="30"/>
      <c r="N82" s="29"/>
      <c r="O82" s="29"/>
      <c r="P82" s="30"/>
      <c r="Q82" s="30"/>
    </row>
    <row r="83" spans="1:17" s="51" customFormat="1" ht="12.75" customHeight="1" x14ac:dyDescent="0.2">
      <c r="A83" s="22"/>
      <c r="B83" s="22"/>
      <c r="C83" s="23" t="s">
        <v>84</v>
      </c>
      <c r="D83" s="60">
        <v>0</v>
      </c>
      <c r="E83" s="60">
        <v>0</v>
      </c>
      <c r="F83" s="60">
        <v>0</v>
      </c>
      <c r="G83" s="60">
        <v>0</v>
      </c>
      <c r="H83" s="57">
        <v>0</v>
      </c>
      <c r="I83" s="57">
        <v>0</v>
      </c>
      <c r="J83" s="60">
        <v>1</v>
      </c>
      <c r="K83" s="60">
        <v>10</v>
      </c>
      <c r="L83" s="30"/>
      <c r="M83" s="30"/>
      <c r="N83" s="29"/>
      <c r="O83" s="29"/>
      <c r="P83" s="30"/>
      <c r="Q83" s="30"/>
    </row>
    <row r="84" spans="1:17" s="51" customFormat="1" ht="12.75" customHeight="1" x14ac:dyDescent="0.2">
      <c r="A84" s="22"/>
      <c r="B84" s="22"/>
      <c r="C84" s="23" t="s">
        <v>85</v>
      </c>
      <c r="D84" s="60">
        <v>3</v>
      </c>
      <c r="E84" s="60">
        <v>110</v>
      </c>
      <c r="F84" s="60">
        <v>3</v>
      </c>
      <c r="G84" s="60">
        <v>110</v>
      </c>
      <c r="H84" s="57">
        <v>0</v>
      </c>
      <c r="I84" s="57">
        <v>0</v>
      </c>
      <c r="J84" s="60">
        <v>3</v>
      </c>
      <c r="K84" s="60">
        <v>110</v>
      </c>
      <c r="L84" s="30"/>
      <c r="M84" s="30"/>
      <c r="N84" s="29"/>
      <c r="O84" s="29"/>
      <c r="P84" s="30"/>
      <c r="Q84" s="30"/>
    </row>
    <row r="85" spans="1:17" s="51" customFormat="1" ht="12.75" customHeight="1" x14ac:dyDescent="0.2">
      <c r="A85" s="22"/>
      <c r="B85" s="22"/>
      <c r="C85" s="28" t="s">
        <v>30</v>
      </c>
      <c r="D85" s="58">
        <f>D74+D75+D76+D77+D78+D79+D80+D81+D82+D83+D84</f>
        <v>27</v>
      </c>
      <c r="E85" s="58">
        <f t="shared" ref="E85:Q85" si="6">E74+E75+E76+E77+E78+E79+E80+E81+E82+E83+E84</f>
        <v>8834.1999999999989</v>
      </c>
      <c r="F85" s="58">
        <f t="shared" si="6"/>
        <v>27</v>
      </c>
      <c r="G85" s="58">
        <f t="shared" si="6"/>
        <v>8834.1999999999989</v>
      </c>
      <c r="H85" s="58">
        <f t="shared" si="6"/>
        <v>0</v>
      </c>
      <c r="I85" s="58">
        <f t="shared" si="6"/>
        <v>0</v>
      </c>
      <c r="J85" s="58">
        <f t="shared" si="6"/>
        <v>24</v>
      </c>
      <c r="K85" s="58">
        <f t="shared" si="6"/>
        <v>4719.2</v>
      </c>
      <c r="L85" s="30">
        <f t="shared" si="6"/>
        <v>0</v>
      </c>
      <c r="M85" s="30">
        <f t="shared" si="6"/>
        <v>0</v>
      </c>
      <c r="N85" s="30">
        <f t="shared" si="6"/>
        <v>0</v>
      </c>
      <c r="O85" s="30">
        <f t="shared" si="6"/>
        <v>0</v>
      </c>
      <c r="P85" s="30">
        <f t="shared" si="6"/>
        <v>0</v>
      </c>
      <c r="Q85" s="30">
        <f t="shared" si="6"/>
        <v>0</v>
      </c>
    </row>
    <row r="86" spans="1:17" s="51" customFormat="1" ht="12.75" customHeight="1" x14ac:dyDescent="0.2">
      <c r="A86" s="22"/>
      <c r="B86" s="22"/>
      <c r="C86" s="109" t="s">
        <v>86</v>
      </c>
      <c r="D86" s="10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s="51" customFormat="1" ht="12.75" customHeight="1" x14ac:dyDescent="0.2">
      <c r="A87" s="22"/>
      <c r="B87" s="22"/>
      <c r="C87" s="23" t="s">
        <v>87</v>
      </c>
      <c r="D87" s="60">
        <v>2</v>
      </c>
      <c r="E87" s="60">
        <v>449</v>
      </c>
      <c r="F87" s="60">
        <v>2</v>
      </c>
      <c r="G87" s="60">
        <v>449</v>
      </c>
      <c r="H87" s="57">
        <v>0</v>
      </c>
      <c r="I87" s="57">
        <v>0</v>
      </c>
      <c r="J87" s="30">
        <v>4</v>
      </c>
      <c r="K87" s="30">
        <v>904.2</v>
      </c>
      <c r="L87" s="30"/>
      <c r="M87" s="30"/>
      <c r="N87" s="29"/>
      <c r="O87" s="29"/>
      <c r="P87" s="30"/>
      <c r="Q87" s="30"/>
    </row>
    <row r="88" spans="1:17" s="51" customFormat="1" ht="12.75" customHeight="1" x14ac:dyDescent="0.2">
      <c r="A88" s="22"/>
      <c r="B88" s="22"/>
      <c r="C88" s="23" t="s">
        <v>88</v>
      </c>
      <c r="D88" s="60">
        <v>1</v>
      </c>
      <c r="E88" s="60">
        <v>153</v>
      </c>
      <c r="F88" s="60">
        <v>1</v>
      </c>
      <c r="G88" s="60">
        <v>153</v>
      </c>
      <c r="H88" s="57">
        <v>0</v>
      </c>
      <c r="I88" s="57">
        <v>0</v>
      </c>
      <c r="J88" s="30">
        <v>2</v>
      </c>
      <c r="K88" s="30">
        <v>33</v>
      </c>
      <c r="L88" s="30"/>
      <c r="M88" s="30"/>
      <c r="N88" s="29"/>
      <c r="O88" s="29"/>
      <c r="P88" s="30"/>
      <c r="Q88" s="30"/>
    </row>
    <row r="89" spans="1:17" s="51" customFormat="1" ht="12.75" customHeight="1" x14ac:dyDescent="0.2">
      <c r="A89" s="22"/>
      <c r="B89" s="22"/>
      <c r="C89" s="23" t="s">
        <v>89</v>
      </c>
      <c r="D89" s="60">
        <v>0</v>
      </c>
      <c r="E89" s="60">
        <v>0</v>
      </c>
      <c r="F89" s="60">
        <v>0</v>
      </c>
      <c r="G89" s="60">
        <v>0</v>
      </c>
      <c r="H89" s="57">
        <v>0</v>
      </c>
      <c r="I89" s="57">
        <v>0</v>
      </c>
      <c r="J89" s="30"/>
      <c r="K89" s="30"/>
      <c r="L89" s="30"/>
      <c r="M89" s="30"/>
      <c r="N89" s="29"/>
      <c r="O89" s="29"/>
      <c r="P89" s="30"/>
      <c r="Q89" s="30"/>
    </row>
    <row r="90" spans="1:17" s="51" customFormat="1" ht="12.75" customHeight="1" x14ac:dyDescent="0.2">
      <c r="A90" s="22"/>
      <c r="B90" s="22"/>
      <c r="C90" s="23" t="s">
        <v>73</v>
      </c>
      <c r="D90" s="60">
        <v>1</v>
      </c>
      <c r="E90" s="60">
        <v>74.599999999999994</v>
      </c>
      <c r="F90" s="60">
        <v>1</v>
      </c>
      <c r="G90" s="60">
        <v>74.599999999999994</v>
      </c>
      <c r="H90" s="57">
        <v>0</v>
      </c>
      <c r="I90" s="57">
        <v>0</v>
      </c>
      <c r="J90" s="30">
        <v>1</v>
      </c>
      <c r="K90" s="30">
        <v>4</v>
      </c>
      <c r="L90" s="30"/>
      <c r="M90" s="30"/>
      <c r="N90" s="29"/>
      <c r="O90" s="29"/>
      <c r="P90" s="30"/>
      <c r="Q90" s="30"/>
    </row>
    <row r="91" spans="1:17" s="51" customFormat="1" ht="12.75" customHeight="1" x14ac:dyDescent="0.2">
      <c r="A91" s="22"/>
      <c r="B91" s="22"/>
      <c r="C91" s="23" t="s">
        <v>90</v>
      </c>
      <c r="D91" s="60">
        <v>0</v>
      </c>
      <c r="E91" s="60">
        <v>0</v>
      </c>
      <c r="F91" s="60">
        <v>0</v>
      </c>
      <c r="G91" s="60">
        <v>0</v>
      </c>
      <c r="H91" s="57">
        <v>0</v>
      </c>
      <c r="I91" s="57">
        <v>0</v>
      </c>
      <c r="J91" s="30"/>
      <c r="K91" s="30"/>
      <c r="L91" s="30"/>
      <c r="M91" s="30"/>
      <c r="N91" s="29"/>
      <c r="O91" s="29"/>
      <c r="P91" s="30"/>
      <c r="Q91" s="30"/>
    </row>
    <row r="92" spans="1:17" s="51" customFormat="1" ht="12.75" customHeight="1" x14ac:dyDescent="0.2">
      <c r="A92" s="22"/>
      <c r="B92" s="22"/>
      <c r="C92" s="23" t="s">
        <v>91</v>
      </c>
      <c r="D92" s="60">
        <v>0</v>
      </c>
      <c r="E92" s="60">
        <v>0</v>
      </c>
      <c r="F92" s="60">
        <v>0</v>
      </c>
      <c r="G92" s="60">
        <v>0</v>
      </c>
      <c r="H92" s="57">
        <v>0</v>
      </c>
      <c r="I92" s="57">
        <v>0</v>
      </c>
      <c r="J92" s="30"/>
      <c r="K92" s="30"/>
      <c r="L92" s="30"/>
      <c r="M92" s="30"/>
      <c r="N92" s="29"/>
      <c r="O92" s="29"/>
      <c r="P92" s="30"/>
      <c r="Q92" s="30"/>
    </row>
    <row r="93" spans="1:17" s="51" customFormat="1" ht="12.75" customHeight="1" x14ac:dyDescent="0.2">
      <c r="A93" s="22"/>
      <c r="B93" s="22"/>
      <c r="C93" s="23" t="s">
        <v>92</v>
      </c>
      <c r="D93" s="60">
        <v>0</v>
      </c>
      <c r="E93" s="60">
        <v>0</v>
      </c>
      <c r="F93" s="60">
        <v>0</v>
      </c>
      <c r="G93" s="60">
        <v>0</v>
      </c>
      <c r="H93" s="57">
        <v>0</v>
      </c>
      <c r="I93" s="57">
        <v>0</v>
      </c>
      <c r="J93" s="30"/>
      <c r="K93" s="30"/>
      <c r="L93" s="30"/>
      <c r="M93" s="30"/>
      <c r="N93" s="29"/>
      <c r="O93" s="29"/>
      <c r="P93" s="30"/>
      <c r="Q93" s="30"/>
    </row>
    <row r="94" spans="1:17" s="51" customFormat="1" ht="12.75" customHeight="1" x14ac:dyDescent="0.2">
      <c r="A94" s="22"/>
      <c r="B94" s="22"/>
      <c r="C94" s="23" t="s">
        <v>93</v>
      </c>
      <c r="D94" s="60">
        <v>1</v>
      </c>
      <c r="E94" s="60">
        <v>10</v>
      </c>
      <c r="F94" s="60">
        <v>1</v>
      </c>
      <c r="G94" s="60">
        <v>10</v>
      </c>
      <c r="H94" s="57">
        <v>0</v>
      </c>
      <c r="I94" s="57">
        <v>0</v>
      </c>
      <c r="J94" s="30">
        <v>1</v>
      </c>
      <c r="K94" s="30">
        <v>10</v>
      </c>
      <c r="L94" s="30"/>
      <c r="M94" s="30"/>
      <c r="N94" s="29"/>
      <c r="O94" s="29"/>
      <c r="P94" s="30"/>
      <c r="Q94" s="30"/>
    </row>
    <row r="95" spans="1:17" s="51" customFormat="1" ht="12.75" customHeight="1" x14ac:dyDescent="0.2">
      <c r="A95" s="22"/>
      <c r="B95" s="22"/>
      <c r="C95" s="23" t="s">
        <v>94</v>
      </c>
      <c r="D95" s="60">
        <v>0</v>
      </c>
      <c r="E95" s="60">
        <v>0</v>
      </c>
      <c r="F95" s="60">
        <v>0</v>
      </c>
      <c r="G95" s="60">
        <v>0</v>
      </c>
      <c r="H95" s="57">
        <v>0</v>
      </c>
      <c r="I95" s="57">
        <v>0</v>
      </c>
      <c r="J95" s="30">
        <v>2</v>
      </c>
      <c r="K95" s="30">
        <v>20</v>
      </c>
      <c r="L95" s="30"/>
      <c r="M95" s="30"/>
      <c r="N95" s="29"/>
      <c r="O95" s="29"/>
      <c r="P95" s="30"/>
      <c r="Q95" s="30"/>
    </row>
    <row r="96" spans="1:17" s="51" customFormat="1" ht="12.75" customHeight="1" x14ac:dyDescent="0.2">
      <c r="A96" s="22"/>
      <c r="B96" s="22"/>
      <c r="C96" s="23" t="s">
        <v>30</v>
      </c>
      <c r="D96" s="58">
        <f>D87+D88+D89+D90+D91+D92+D93+D94+D95</f>
        <v>5</v>
      </c>
      <c r="E96" s="58">
        <f t="shared" ref="E96:Q96" si="7">E87+E88+E89+E90+E91+E92+E93+E94+E95</f>
        <v>686.6</v>
      </c>
      <c r="F96" s="58">
        <f t="shared" si="7"/>
        <v>5</v>
      </c>
      <c r="G96" s="58">
        <f t="shared" si="7"/>
        <v>686.6</v>
      </c>
      <c r="H96" s="58">
        <f t="shared" si="7"/>
        <v>0</v>
      </c>
      <c r="I96" s="58">
        <f t="shared" si="7"/>
        <v>0</v>
      </c>
      <c r="J96" s="58">
        <f t="shared" si="7"/>
        <v>10</v>
      </c>
      <c r="K96" s="58">
        <f t="shared" si="7"/>
        <v>971.2</v>
      </c>
      <c r="L96" s="30">
        <f t="shared" si="7"/>
        <v>0</v>
      </c>
      <c r="M96" s="30">
        <f t="shared" si="7"/>
        <v>0</v>
      </c>
      <c r="N96" s="30">
        <f t="shared" si="7"/>
        <v>0</v>
      </c>
      <c r="O96" s="30">
        <f t="shared" si="7"/>
        <v>0</v>
      </c>
      <c r="P96" s="30">
        <f t="shared" si="7"/>
        <v>0</v>
      </c>
      <c r="Q96" s="30">
        <f t="shared" si="7"/>
        <v>0</v>
      </c>
    </row>
    <row r="97" spans="1:17" s="51" customFormat="1" ht="12.75" customHeight="1" x14ac:dyDescent="0.2">
      <c r="A97" s="22"/>
      <c r="B97" s="22"/>
      <c r="C97" s="109" t="s">
        <v>95</v>
      </c>
      <c r="D97" s="109"/>
      <c r="E97" s="29"/>
      <c r="F97" s="30"/>
      <c r="G97" s="30"/>
      <c r="H97" s="30"/>
      <c r="I97" s="30"/>
      <c r="J97" s="30"/>
      <c r="K97" s="30"/>
      <c r="L97" s="30"/>
      <c r="M97" s="30"/>
      <c r="N97" s="29"/>
      <c r="O97" s="29"/>
      <c r="P97" s="30"/>
      <c r="Q97" s="30"/>
    </row>
    <row r="98" spans="1:17" s="51" customFormat="1" ht="12.75" customHeight="1" x14ac:dyDescent="0.2">
      <c r="A98" s="22"/>
      <c r="B98" s="22"/>
      <c r="C98" s="23" t="s">
        <v>96</v>
      </c>
      <c r="D98" s="85">
        <v>9</v>
      </c>
      <c r="E98" s="85">
        <v>1184</v>
      </c>
      <c r="F98" s="85">
        <v>9</v>
      </c>
      <c r="G98" s="85">
        <v>1184</v>
      </c>
      <c r="H98" s="57">
        <v>0</v>
      </c>
      <c r="I98" s="57">
        <v>0</v>
      </c>
      <c r="J98" s="83">
        <v>3</v>
      </c>
      <c r="K98" s="83">
        <v>698</v>
      </c>
      <c r="L98" s="30"/>
      <c r="M98" s="30"/>
      <c r="N98" s="29"/>
      <c r="O98" s="29"/>
      <c r="P98" s="30"/>
      <c r="Q98" s="30"/>
    </row>
    <row r="99" spans="1:17" s="51" customFormat="1" ht="12.75" customHeight="1" x14ac:dyDescent="0.2">
      <c r="A99" s="22"/>
      <c r="B99" s="59"/>
      <c r="C99" s="23" t="s">
        <v>97</v>
      </c>
      <c r="D99" s="60">
        <v>0</v>
      </c>
      <c r="E99" s="60">
        <v>0</v>
      </c>
      <c r="F99" s="60">
        <v>0</v>
      </c>
      <c r="G99" s="60">
        <v>0</v>
      </c>
      <c r="H99" s="57">
        <v>0</v>
      </c>
      <c r="I99" s="57">
        <v>0</v>
      </c>
      <c r="J99" s="29"/>
      <c r="K99" s="30"/>
      <c r="L99" s="29"/>
      <c r="M99" s="30"/>
      <c r="N99" s="29"/>
      <c r="O99" s="29"/>
      <c r="P99" s="30"/>
      <c r="Q99" s="30"/>
    </row>
    <row r="100" spans="1:17" s="51" customFormat="1" ht="12.75" customHeight="1" x14ac:dyDescent="0.2">
      <c r="A100" s="22"/>
      <c r="B100" s="22"/>
      <c r="C100" s="23" t="s">
        <v>98</v>
      </c>
      <c r="D100" s="85">
        <v>1</v>
      </c>
      <c r="E100" s="85">
        <v>50</v>
      </c>
      <c r="F100" s="85">
        <v>1</v>
      </c>
      <c r="G100" s="85">
        <v>50</v>
      </c>
      <c r="H100" s="57">
        <v>0</v>
      </c>
      <c r="I100" s="57">
        <v>0</v>
      </c>
      <c r="J100" s="30"/>
      <c r="K100" s="30"/>
      <c r="L100" s="30"/>
      <c r="M100" s="30"/>
      <c r="N100" s="29"/>
      <c r="O100" s="29"/>
      <c r="P100" s="30"/>
      <c r="Q100" s="30"/>
    </row>
    <row r="101" spans="1:17" s="51" customFormat="1" ht="12.75" customHeight="1" x14ac:dyDescent="0.2">
      <c r="A101" s="22"/>
      <c r="B101" s="22"/>
      <c r="C101" s="23" t="s">
        <v>99</v>
      </c>
      <c r="D101" s="85">
        <v>7</v>
      </c>
      <c r="E101" s="85">
        <v>723.2</v>
      </c>
      <c r="F101" s="85">
        <v>7</v>
      </c>
      <c r="G101" s="85">
        <v>723.2</v>
      </c>
      <c r="H101" s="57">
        <v>0</v>
      </c>
      <c r="I101" s="57">
        <v>0</v>
      </c>
      <c r="J101" s="83">
        <v>3</v>
      </c>
      <c r="K101" s="83">
        <v>114</v>
      </c>
      <c r="L101" s="30"/>
      <c r="M101" s="30"/>
      <c r="N101" s="29"/>
      <c r="O101" s="29"/>
      <c r="P101" s="30"/>
      <c r="Q101" s="30"/>
    </row>
    <row r="102" spans="1:17" s="51" customFormat="1" ht="12.75" customHeight="1" x14ac:dyDescent="0.2">
      <c r="A102" s="22"/>
      <c r="B102" s="22"/>
      <c r="C102" s="23" t="s">
        <v>100</v>
      </c>
      <c r="D102" s="85">
        <v>3</v>
      </c>
      <c r="E102" s="85">
        <v>139</v>
      </c>
      <c r="F102" s="85">
        <v>3</v>
      </c>
      <c r="G102" s="85">
        <v>139</v>
      </c>
      <c r="H102" s="30">
        <v>1</v>
      </c>
      <c r="I102" s="30">
        <v>7</v>
      </c>
      <c r="J102" s="30"/>
      <c r="K102" s="30"/>
      <c r="L102" s="30"/>
      <c r="M102" s="30"/>
      <c r="N102" s="29"/>
      <c r="O102" s="29"/>
      <c r="P102" s="30"/>
      <c r="Q102" s="30"/>
    </row>
    <row r="103" spans="1:17" s="51" customFormat="1" ht="12.75" customHeight="1" x14ac:dyDescent="0.2">
      <c r="A103" s="22"/>
      <c r="B103" s="22"/>
      <c r="C103" s="23" t="s">
        <v>101</v>
      </c>
      <c r="D103" s="60">
        <v>1</v>
      </c>
      <c r="E103" s="60">
        <v>160</v>
      </c>
      <c r="F103" s="60">
        <v>1</v>
      </c>
      <c r="G103" s="60">
        <v>160</v>
      </c>
      <c r="H103" s="57">
        <v>0</v>
      </c>
      <c r="I103" s="57">
        <v>0</v>
      </c>
      <c r="J103" s="30">
        <v>3</v>
      </c>
      <c r="K103" s="30">
        <v>1018</v>
      </c>
      <c r="L103" s="30"/>
      <c r="M103" s="30"/>
      <c r="N103" s="29"/>
      <c r="O103" s="29"/>
      <c r="P103" s="30"/>
      <c r="Q103" s="30"/>
    </row>
    <row r="104" spans="1:17" s="51" customFormat="1" ht="12.75" customHeight="1" x14ac:dyDescent="0.2">
      <c r="A104" s="22"/>
      <c r="B104" s="22"/>
      <c r="C104" s="23" t="s">
        <v>102</v>
      </c>
      <c r="D104" s="60">
        <v>0</v>
      </c>
      <c r="E104" s="60">
        <v>0</v>
      </c>
      <c r="F104" s="60">
        <v>0</v>
      </c>
      <c r="G104" s="60">
        <v>0</v>
      </c>
      <c r="H104" s="57">
        <v>0</v>
      </c>
      <c r="I104" s="57">
        <v>0</v>
      </c>
      <c r="J104" s="30">
        <v>2</v>
      </c>
      <c r="K104" s="30">
        <v>175</v>
      </c>
      <c r="L104" s="30"/>
      <c r="M104" s="30"/>
      <c r="N104" s="29"/>
      <c r="O104" s="29"/>
      <c r="P104" s="30"/>
      <c r="Q104" s="30"/>
    </row>
    <row r="105" spans="1:17" s="51" customFormat="1" ht="12.75" customHeight="1" x14ac:dyDescent="0.2">
      <c r="A105" s="22"/>
      <c r="B105" s="22"/>
      <c r="C105" s="23" t="s">
        <v>103</v>
      </c>
      <c r="D105" s="60">
        <v>0</v>
      </c>
      <c r="E105" s="60">
        <v>0</v>
      </c>
      <c r="F105" s="60">
        <v>0</v>
      </c>
      <c r="G105" s="60">
        <v>0</v>
      </c>
      <c r="H105" s="57">
        <v>0</v>
      </c>
      <c r="I105" s="57">
        <v>0</v>
      </c>
      <c r="J105" s="60"/>
      <c r="K105" s="60"/>
      <c r="L105" s="30"/>
      <c r="M105" s="30"/>
      <c r="N105" s="29"/>
      <c r="O105" s="29"/>
      <c r="P105" s="30"/>
      <c r="Q105" s="30"/>
    </row>
    <row r="106" spans="1:17" s="51" customFormat="1" ht="12.75" customHeight="1" x14ac:dyDescent="0.2">
      <c r="A106" s="22"/>
      <c r="B106" s="22"/>
      <c r="C106" s="23" t="s">
        <v>104</v>
      </c>
      <c r="D106" s="60">
        <v>0</v>
      </c>
      <c r="E106" s="60">
        <v>0</v>
      </c>
      <c r="F106" s="60">
        <v>0</v>
      </c>
      <c r="G106" s="60">
        <v>0</v>
      </c>
      <c r="H106" s="57">
        <v>0</v>
      </c>
      <c r="I106" s="57">
        <v>0</v>
      </c>
      <c r="J106" s="60"/>
      <c r="K106" s="60"/>
      <c r="L106" s="30"/>
      <c r="M106" s="30"/>
      <c r="N106" s="29"/>
      <c r="O106" s="29"/>
      <c r="P106" s="30"/>
      <c r="Q106" s="30"/>
    </row>
    <row r="107" spans="1:17" s="51" customFormat="1" ht="12.75" customHeight="1" x14ac:dyDescent="0.2">
      <c r="A107" s="22"/>
      <c r="B107" s="22"/>
      <c r="C107" s="23" t="s">
        <v>105</v>
      </c>
      <c r="D107" s="60">
        <v>1</v>
      </c>
      <c r="E107" s="60">
        <v>7</v>
      </c>
      <c r="F107" s="60">
        <v>1</v>
      </c>
      <c r="G107" s="60">
        <v>7</v>
      </c>
      <c r="H107" s="57">
        <v>0</v>
      </c>
      <c r="I107" s="57">
        <v>0</v>
      </c>
      <c r="J107" s="60"/>
      <c r="K107" s="60"/>
      <c r="L107" s="30"/>
      <c r="M107" s="30"/>
      <c r="N107" s="29"/>
      <c r="O107" s="29"/>
      <c r="P107" s="30"/>
      <c r="Q107" s="30"/>
    </row>
    <row r="108" spans="1:17" s="51" customFormat="1" ht="12.75" customHeight="1" x14ac:dyDescent="0.2">
      <c r="A108" s="22"/>
      <c r="B108" s="22"/>
      <c r="C108" s="23" t="s">
        <v>106</v>
      </c>
      <c r="D108" s="60">
        <v>1</v>
      </c>
      <c r="E108" s="60">
        <v>4</v>
      </c>
      <c r="F108" s="60">
        <v>1</v>
      </c>
      <c r="G108" s="60">
        <v>4</v>
      </c>
      <c r="H108" s="57">
        <v>0</v>
      </c>
      <c r="I108" s="57">
        <v>0</v>
      </c>
      <c r="J108" s="60"/>
      <c r="K108" s="60"/>
      <c r="L108" s="30"/>
      <c r="M108" s="30"/>
      <c r="N108" s="29"/>
      <c r="O108" s="29"/>
      <c r="P108" s="30"/>
      <c r="Q108" s="30"/>
    </row>
    <row r="109" spans="1:17" s="51" customFormat="1" ht="12.75" customHeight="1" x14ac:dyDescent="0.2">
      <c r="A109" s="22"/>
      <c r="B109" s="22"/>
      <c r="C109" s="23" t="s">
        <v>30</v>
      </c>
      <c r="D109" s="58">
        <f>D98+D99+D100+D101+D102+D103+D104+D105+D106+D107+D108</f>
        <v>23</v>
      </c>
      <c r="E109" s="58">
        <f t="shared" ref="E109:Q109" si="8">E98+E99+E100+E101+E102+E103+E104+E105+E106+E107+E108</f>
        <v>2267.1999999999998</v>
      </c>
      <c r="F109" s="58">
        <f t="shared" si="8"/>
        <v>23</v>
      </c>
      <c r="G109" s="58">
        <f t="shared" si="8"/>
        <v>2267.1999999999998</v>
      </c>
      <c r="H109" s="58">
        <f t="shared" si="8"/>
        <v>1</v>
      </c>
      <c r="I109" s="58">
        <f t="shared" si="8"/>
        <v>7</v>
      </c>
      <c r="J109" s="58">
        <f t="shared" si="8"/>
        <v>11</v>
      </c>
      <c r="K109" s="58">
        <f t="shared" si="8"/>
        <v>2005</v>
      </c>
      <c r="L109" s="30">
        <f t="shared" si="8"/>
        <v>0</v>
      </c>
      <c r="M109" s="30">
        <f t="shared" si="8"/>
        <v>0</v>
      </c>
      <c r="N109" s="30">
        <f t="shared" si="8"/>
        <v>0</v>
      </c>
      <c r="O109" s="30">
        <f t="shared" si="8"/>
        <v>0</v>
      </c>
      <c r="P109" s="30">
        <f t="shared" si="8"/>
        <v>0</v>
      </c>
      <c r="Q109" s="30">
        <f t="shared" si="8"/>
        <v>0</v>
      </c>
    </row>
    <row r="110" spans="1:17" s="51" customFormat="1" ht="12.75" customHeight="1" x14ac:dyDescent="0.2">
      <c r="A110" s="22"/>
      <c r="B110" s="22"/>
      <c r="C110" s="109" t="s">
        <v>107</v>
      </c>
      <c r="D110" s="10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s="51" customFormat="1" ht="12.75" customHeight="1" x14ac:dyDescent="0.2">
      <c r="A111" s="22"/>
      <c r="B111" s="22"/>
      <c r="C111" s="37" t="s">
        <v>108</v>
      </c>
      <c r="D111" s="60">
        <v>0</v>
      </c>
      <c r="E111" s="60">
        <v>0</v>
      </c>
      <c r="F111" s="60">
        <v>0</v>
      </c>
      <c r="G111" s="60">
        <v>0</v>
      </c>
      <c r="H111" s="57">
        <v>0</v>
      </c>
      <c r="I111" s="57">
        <v>0</v>
      </c>
      <c r="J111" s="30"/>
      <c r="K111" s="30"/>
      <c r="L111" s="30"/>
      <c r="M111" s="30"/>
      <c r="N111" s="29"/>
      <c r="O111" s="29"/>
      <c r="P111" s="30"/>
      <c r="Q111" s="30"/>
    </row>
    <row r="112" spans="1:17" s="51" customFormat="1" ht="12.75" customHeight="1" x14ac:dyDescent="0.2">
      <c r="A112" s="22"/>
      <c r="B112" s="22"/>
      <c r="C112" s="37" t="s">
        <v>109</v>
      </c>
      <c r="D112" s="60">
        <v>0</v>
      </c>
      <c r="E112" s="60">
        <v>0</v>
      </c>
      <c r="F112" s="60">
        <v>0</v>
      </c>
      <c r="G112" s="60">
        <v>0</v>
      </c>
      <c r="H112" s="57">
        <v>0</v>
      </c>
      <c r="I112" s="57">
        <v>0</v>
      </c>
      <c r="J112" s="30"/>
      <c r="K112" s="30"/>
      <c r="L112" s="30"/>
      <c r="M112" s="30"/>
      <c r="N112" s="29"/>
      <c r="O112" s="29"/>
      <c r="P112" s="30"/>
      <c r="Q112" s="30"/>
    </row>
    <row r="113" spans="1:17" s="51" customFormat="1" ht="12.75" customHeight="1" x14ac:dyDescent="0.2">
      <c r="A113" s="22"/>
      <c r="B113" s="22"/>
      <c r="C113" s="37" t="s">
        <v>110</v>
      </c>
      <c r="D113" s="60">
        <v>0</v>
      </c>
      <c r="E113" s="60">
        <v>0</v>
      </c>
      <c r="F113" s="60">
        <v>0</v>
      </c>
      <c r="G113" s="60">
        <v>0</v>
      </c>
      <c r="H113" s="57">
        <v>0</v>
      </c>
      <c r="I113" s="57">
        <v>0</v>
      </c>
      <c r="J113" s="30"/>
      <c r="K113" s="30"/>
      <c r="L113" s="30"/>
      <c r="M113" s="30"/>
      <c r="N113" s="29"/>
      <c r="O113" s="29"/>
      <c r="P113" s="30"/>
      <c r="Q113" s="30"/>
    </row>
    <row r="114" spans="1:17" s="51" customFormat="1" ht="12.75" customHeight="1" x14ac:dyDescent="0.2">
      <c r="A114" s="22"/>
      <c r="B114" s="22"/>
      <c r="C114" s="37" t="s">
        <v>111</v>
      </c>
      <c r="D114" s="60">
        <v>0</v>
      </c>
      <c r="E114" s="60">
        <v>0</v>
      </c>
      <c r="F114" s="60">
        <v>0</v>
      </c>
      <c r="G114" s="60">
        <v>0</v>
      </c>
      <c r="H114" s="57">
        <v>0</v>
      </c>
      <c r="I114" s="57">
        <v>0</v>
      </c>
      <c r="J114" s="30">
        <v>2</v>
      </c>
      <c r="K114" s="30">
        <v>415</v>
      </c>
      <c r="L114" s="30"/>
      <c r="M114" s="30"/>
      <c r="N114" s="29"/>
      <c r="O114" s="29"/>
      <c r="P114" s="30"/>
      <c r="Q114" s="30"/>
    </row>
    <row r="115" spans="1:17" s="51" customFormat="1" ht="12.75" customHeight="1" x14ac:dyDescent="0.2">
      <c r="A115" s="22"/>
      <c r="B115" s="22"/>
      <c r="C115" s="37" t="s">
        <v>112</v>
      </c>
      <c r="D115" s="60">
        <v>0</v>
      </c>
      <c r="E115" s="60">
        <v>0</v>
      </c>
      <c r="F115" s="60">
        <v>0</v>
      </c>
      <c r="G115" s="60">
        <v>0</v>
      </c>
      <c r="H115" s="57">
        <v>0</v>
      </c>
      <c r="I115" s="57">
        <v>0</v>
      </c>
      <c r="J115" s="30"/>
      <c r="K115" s="30"/>
      <c r="L115" s="30"/>
      <c r="M115" s="30"/>
      <c r="N115" s="29"/>
      <c r="O115" s="29"/>
      <c r="P115" s="30"/>
      <c r="Q115" s="30"/>
    </row>
    <row r="116" spans="1:17" s="51" customFormat="1" ht="12.75" customHeight="1" x14ac:dyDescent="0.2">
      <c r="A116" s="22"/>
      <c r="B116" s="22"/>
      <c r="C116" s="37" t="s">
        <v>113</v>
      </c>
      <c r="D116" s="60">
        <v>1</v>
      </c>
      <c r="E116" s="60">
        <v>140</v>
      </c>
      <c r="F116" s="60">
        <v>1</v>
      </c>
      <c r="G116" s="60">
        <v>140</v>
      </c>
      <c r="H116" s="57">
        <v>0</v>
      </c>
      <c r="I116" s="57">
        <v>0</v>
      </c>
      <c r="J116" s="83">
        <v>2</v>
      </c>
      <c r="K116" s="83">
        <v>340</v>
      </c>
      <c r="L116" s="30"/>
      <c r="M116" s="30"/>
      <c r="N116" s="29"/>
      <c r="O116" s="29"/>
      <c r="P116" s="30"/>
      <c r="Q116" s="30"/>
    </row>
    <row r="117" spans="1:17" ht="12.75" customHeight="1" x14ac:dyDescent="0.2">
      <c r="A117" s="21"/>
      <c r="B117" s="22"/>
      <c r="C117" s="37" t="s">
        <v>114</v>
      </c>
      <c r="D117" s="60">
        <v>0</v>
      </c>
      <c r="E117" s="60">
        <v>0</v>
      </c>
      <c r="F117" s="60">
        <v>0</v>
      </c>
      <c r="G117" s="60">
        <v>0</v>
      </c>
      <c r="H117" s="57">
        <v>0</v>
      </c>
      <c r="I117" s="57">
        <v>0</v>
      </c>
      <c r="J117" s="30"/>
      <c r="K117" s="30"/>
      <c r="L117" s="18"/>
      <c r="M117" s="18"/>
      <c r="N117" s="29"/>
      <c r="O117" s="29"/>
      <c r="P117" s="18"/>
      <c r="Q117" s="18"/>
    </row>
    <row r="118" spans="1:17" ht="12.75" customHeight="1" x14ac:dyDescent="0.2">
      <c r="A118" s="21"/>
      <c r="B118" s="22"/>
      <c r="C118" s="37" t="s">
        <v>115</v>
      </c>
      <c r="D118" s="60">
        <v>1</v>
      </c>
      <c r="E118" s="60">
        <v>630</v>
      </c>
      <c r="F118" s="60">
        <v>1</v>
      </c>
      <c r="G118" s="60">
        <v>630</v>
      </c>
      <c r="H118" s="57">
        <v>0</v>
      </c>
      <c r="I118" s="57">
        <v>0</v>
      </c>
      <c r="J118" s="83">
        <v>1</v>
      </c>
      <c r="K118" s="83">
        <v>630</v>
      </c>
      <c r="L118" s="18"/>
      <c r="M118" s="18"/>
      <c r="N118" s="29"/>
      <c r="O118" s="29"/>
      <c r="P118" s="18"/>
      <c r="Q118" s="18"/>
    </row>
    <row r="119" spans="1:17" ht="12.75" customHeight="1" x14ac:dyDescent="0.2">
      <c r="A119" s="21"/>
      <c r="B119" s="22"/>
      <c r="C119" s="37" t="s">
        <v>116</v>
      </c>
      <c r="D119" s="60">
        <v>0</v>
      </c>
      <c r="E119" s="60">
        <v>0</v>
      </c>
      <c r="F119" s="60">
        <v>0</v>
      </c>
      <c r="G119" s="60">
        <v>0</v>
      </c>
      <c r="H119" s="57">
        <v>0</v>
      </c>
      <c r="I119" s="57">
        <v>0</v>
      </c>
      <c r="J119" s="30">
        <v>1</v>
      </c>
      <c r="K119" s="30">
        <v>4</v>
      </c>
      <c r="L119" s="18"/>
      <c r="M119" s="18"/>
      <c r="N119" s="29"/>
      <c r="O119" s="29"/>
      <c r="P119" s="18"/>
      <c r="Q119" s="18"/>
    </row>
    <row r="120" spans="1:17" ht="12.75" customHeight="1" x14ac:dyDescent="0.2">
      <c r="A120" s="21"/>
      <c r="B120" s="22"/>
      <c r="C120" s="37" t="s">
        <v>117</v>
      </c>
      <c r="D120" s="60">
        <v>0</v>
      </c>
      <c r="E120" s="60">
        <v>0</v>
      </c>
      <c r="F120" s="60">
        <v>0</v>
      </c>
      <c r="G120" s="60">
        <v>0</v>
      </c>
      <c r="H120" s="57">
        <v>0</v>
      </c>
      <c r="I120" s="57">
        <v>0</v>
      </c>
      <c r="J120" s="30"/>
      <c r="K120" s="30"/>
      <c r="L120" s="18"/>
      <c r="M120" s="18"/>
      <c r="N120" s="29"/>
      <c r="O120" s="29"/>
      <c r="P120" s="18"/>
      <c r="Q120" s="18"/>
    </row>
    <row r="121" spans="1:17" ht="12.75" customHeight="1" x14ac:dyDescent="0.2">
      <c r="A121" s="21"/>
      <c r="B121" s="22"/>
      <c r="C121" s="38" t="s">
        <v>118</v>
      </c>
      <c r="D121" s="60">
        <v>1</v>
      </c>
      <c r="E121" s="60">
        <v>5</v>
      </c>
      <c r="F121" s="60">
        <v>1</v>
      </c>
      <c r="G121" s="60">
        <v>5</v>
      </c>
      <c r="H121" s="30">
        <v>1</v>
      </c>
      <c r="I121" s="30">
        <v>15</v>
      </c>
      <c r="J121" s="30">
        <v>1</v>
      </c>
      <c r="K121" s="30">
        <v>5</v>
      </c>
      <c r="L121" s="18"/>
      <c r="M121" s="18"/>
      <c r="N121" s="29"/>
      <c r="O121" s="29"/>
      <c r="P121" s="18"/>
      <c r="Q121" s="18"/>
    </row>
    <row r="122" spans="1:17" ht="12.75" customHeight="1" x14ac:dyDescent="0.2">
      <c r="A122" s="21"/>
      <c r="B122" s="22"/>
      <c r="C122" s="37" t="s">
        <v>119</v>
      </c>
      <c r="D122" s="60">
        <v>0</v>
      </c>
      <c r="E122" s="60">
        <v>0</v>
      </c>
      <c r="F122" s="60">
        <v>0</v>
      </c>
      <c r="G122" s="60">
        <v>0</v>
      </c>
      <c r="H122" s="57">
        <v>0</v>
      </c>
      <c r="I122" s="57">
        <v>0</v>
      </c>
      <c r="J122" s="30"/>
      <c r="K122" s="30"/>
      <c r="L122" s="18"/>
      <c r="M122" s="18"/>
      <c r="N122" s="29"/>
      <c r="O122" s="29"/>
      <c r="P122" s="18"/>
      <c r="Q122" s="18"/>
    </row>
    <row r="123" spans="1:17" ht="12.75" customHeight="1" x14ac:dyDescent="0.2">
      <c r="A123" s="21"/>
      <c r="B123" s="22"/>
      <c r="C123" s="28" t="s">
        <v>30</v>
      </c>
      <c r="D123" s="58">
        <f>D111+D112+D113+D114+D115+D116+D117+D118+D119+D120+D121+D122</f>
        <v>3</v>
      </c>
      <c r="E123" s="58">
        <f t="shared" ref="E123:Q123" si="9">E111+E112+E113+E114+E115+E116+E117+E118+E119+E120+E121+E122</f>
        <v>775</v>
      </c>
      <c r="F123" s="58">
        <f t="shared" si="9"/>
        <v>3</v>
      </c>
      <c r="G123" s="58">
        <f t="shared" si="9"/>
        <v>775</v>
      </c>
      <c r="H123" s="58">
        <f t="shared" si="9"/>
        <v>1</v>
      </c>
      <c r="I123" s="58">
        <f t="shared" si="9"/>
        <v>15</v>
      </c>
      <c r="J123" s="58">
        <f t="shared" si="9"/>
        <v>7</v>
      </c>
      <c r="K123" s="58">
        <f t="shared" si="9"/>
        <v>1394</v>
      </c>
      <c r="L123" s="18">
        <f t="shared" si="9"/>
        <v>0</v>
      </c>
      <c r="M123" s="18">
        <f t="shared" si="9"/>
        <v>0</v>
      </c>
      <c r="N123" s="18">
        <f t="shared" si="9"/>
        <v>0</v>
      </c>
      <c r="O123" s="18">
        <f t="shared" si="9"/>
        <v>0</v>
      </c>
      <c r="P123" s="18">
        <f t="shared" si="9"/>
        <v>0</v>
      </c>
      <c r="Q123" s="18">
        <f t="shared" si="9"/>
        <v>0</v>
      </c>
    </row>
    <row r="124" spans="1:17" ht="25.5" customHeight="1" x14ac:dyDescent="0.2">
      <c r="A124" s="39"/>
      <c r="B124" s="40"/>
      <c r="C124" s="41" t="s">
        <v>120</v>
      </c>
      <c r="D124" s="63">
        <f>D24+D32+D46+D57+D64+D72+D85+D96+D109+D123</f>
        <v>95</v>
      </c>
      <c r="E124" s="63">
        <f t="shared" ref="E124:Q124" si="10">E24+E32+E46+E57+E64+E72+E85+E96+E109+E123</f>
        <v>16833.25</v>
      </c>
      <c r="F124" s="63">
        <f t="shared" si="10"/>
        <v>96</v>
      </c>
      <c r="G124" s="63">
        <f t="shared" si="10"/>
        <v>17647.25</v>
      </c>
      <c r="H124" s="63">
        <f t="shared" si="10"/>
        <v>6</v>
      </c>
      <c r="I124" s="63">
        <f t="shared" si="10"/>
        <v>975</v>
      </c>
      <c r="J124" s="63">
        <f t="shared" si="10"/>
        <v>97</v>
      </c>
      <c r="K124" s="63">
        <f t="shared" si="10"/>
        <v>22511.7</v>
      </c>
      <c r="L124" s="44">
        <f t="shared" si="10"/>
        <v>0</v>
      </c>
      <c r="M124" s="44">
        <f t="shared" si="10"/>
        <v>0</v>
      </c>
      <c r="N124" s="44">
        <f t="shared" si="10"/>
        <v>0</v>
      </c>
      <c r="O124" s="44">
        <f t="shared" si="10"/>
        <v>0</v>
      </c>
      <c r="P124" s="44">
        <f t="shared" si="10"/>
        <v>0</v>
      </c>
      <c r="Q124" s="44">
        <f t="shared" si="10"/>
        <v>0</v>
      </c>
    </row>
    <row r="125" spans="1:17" s="51" customFormat="1" x14ac:dyDescent="0.2">
      <c r="A125" s="46" t="s">
        <v>121</v>
      </c>
      <c r="B125" s="89" t="s">
        <v>122</v>
      </c>
      <c r="C125" s="90"/>
      <c r="D125" s="47">
        <f t="shared" ref="D125:Q125" si="11">SUM(D124:D124)</f>
        <v>95</v>
      </c>
      <c r="E125" s="48">
        <f t="shared" si="11"/>
        <v>16833.25</v>
      </c>
      <c r="F125" s="47">
        <f t="shared" si="11"/>
        <v>96</v>
      </c>
      <c r="G125" s="48">
        <f t="shared" si="11"/>
        <v>17647.25</v>
      </c>
      <c r="H125" s="47">
        <f t="shared" si="11"/>
        <v>6</v>
      </c>
      <c r="I125" s="48">
        <f t="shared" si="11"/>
        <v>975</v>
      </c>
      <c r="J125" s="47">
        <f t="shared" si="11"/>
        <v>97</v>
      </c>
      <c r="K125" s="48">
        <f t="shared" si="11"/>
        <v>22511.7</v>
      </c>
      <c r="L125" s="49">
        <f t="shared" si="11"/>
        <v>0</v>
      </c>
      <c r="M125" s="50">
        <f t="shared" si="11"/>
        <v>0</v>
      </c>
      <c r="N125" s="49">
        <f t="shared" si="11"/>
        <v>0</v>
      </c>
      <c r="O125" s="50">
        <f t="shared" si="11"/>
        <v>0</v>
      </c>
      <c r="P125" s="49">
        <f t="shared" si="11"/>
        <v>0</v>
      </c>
      <c r="Q125" s="50">
        <f t="shared" si="11"/>
        <v>0</v>
      </c>
    </row>
    <row r="126" spans="1:17" x14ac:dyDescent="0.2">
      <c r="D126" s="64" t="s">
        <v>123</v>
      </c>
    </row>
    <row r="128" spans="1:17" x14ac:dyDescent="0.2">
      <c r="C128" s="1" t="s">
        <v>124</v>
      </c>
      <c r="F128" s="54"/>
      <c r="G128" s="54"/>
    </row>
    <row r="130" spans="4:11" x14ac:dyDescent="0.2">
      <c r="D130" s="52"/>
      <c r="E130" s="53"/>
      <c r="F130" s="10"/>
      <c r="J130" s="53"/>
      <c r="K130" s="53"/>
    </row>
    <row r="132" spans="4:11" x14ac:dyDescent="0.2">
      <c r="F132" s="53"/>
    </row>
    <row r="137" spans="4:11" ht="15" customHeight="1" x14ac:dyDescent="0.2"/>
    <row r="138" spans="4:11" ht="15" customHeight="1" x14ac:dyDescent="0.2"/>
    <row r="139" spans="4:11" ht="15" customHeight="1" x14ac:dyDescent="0.2"/>
    <row r="140" spans="4:11" ht="15" customHeight="1" x14ac:dyDescent="0.2"/>
    <row r="141" spans="4:11" ht="15" customHeight="1" x14ac:dyDescent="0.2"/>
    <row r="142" spans="4:11" ht="15" customHeight="1" x14ac:dyDescent="0.2"/>
    <row r="143" spans="4:11" ht="15" customHeight="1" x14ac:dyDescent="0.2"/>
    <row r="144" spans="4:11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</sheetData>
  <mergeCells count="33">
    <mergeCell ref="B7:M7"/>
    <mergeCell ref="I1:L1"/>
    <mergeCell ref="I2:L2"/>
    <mergeCell ref="I3:L3"/>
    <mergeCell ref="I5:L5"/>
    <mergeCell ref="I6:L6"/>
    <mergeCell ref="B8:M8"/>
    <mergeCell ref="B9:M9"/>
    <mergeCell ref="D13:E13"/>
    <mergeCell ref="F13:G13"/>
    <mergeCell ref="H13:I13"/>
    <mergeCell ref="J13:K13"/>
    <mergeCell ref="L13:M13"/>
    <mergeCell ref="C65:D65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C16:D16"/>
    <mergeCell ref="C25:D25"/>
    <mergeCell ref="C33:D33"/>
    <mergeCell ref="C47:D47"/>
    <mergeCell ref="C58:D58"/>
    <mergeCell ref="C73:D73"/>
    <mergeCell ref="C86:D86"/>
    <mergeCell ref="C97:D97"/>
    <mergeCell ref="C110:D110"/>
    <mergeCell ref="B125:C125"/>
  </mergeCells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opLeftCell="C19" zoomScaleNormal="100" workbookViewId="0">
      <pane ySplit="1" topLeftCell="A95" activePane="bottomLeft" state="frozen"/>
      <selection activeCell="B19" sqref="B19"/>
      <selection pane="bottomLeft" activeCell="H90" sqref="H90:I90"/>
    </sheetView>
  </sheetViews>
  <sheetFormatPr defaultRowHeight="12.75" x14ac:dyDescent="0.2"/>
  <cols>
    <col min="1" max="1" width="29.140625" style="1" customWidth="1"/>
    <col min="2" max="2" width="24.42578125" style="1" customWidth="1"/>
    <col min="3" max="3" width="26.140625" style="1" customWidth="1"/>
    <col min="4" max="4" width="13.28515625" style="2" customWidth="1"/>
    <col min="5" max="5" width="11.5703125" style="2" customWidth="1"/>
    <col min="6" max="6" width="11.140625" style="2" customWidth="1"/>
    <col min="7" max="7" width="11.7109375" style="2" customWidth="1"/>
    <col min="8" max="8" width="12" style="2" customWidth="1"/>
    <col min="9" max="10" width="11.140625" style="2" customWidth="1"/>
    <col min="11" max="11" width="12.85546875" style="2" customWidth="1"/>
    <col min="12" max="12" width="10.85546875" style="1" customWidth="1"/>
    <col min="13" max="14" width="11.5703125" style="1" customWidth="1"/>
    <col min="15" max="15" width="12" style="1" customWidth="1"/>
    <col min="16" max="16" width="13" style="1" customWidth="1"/>
    <col min="17" max="17" width="12.7109375" style="1" customWidth="1"/>
    <col min="18" max="19" width="9.140625" style="1"/>
    <col min="20" max="20" width="9.5703125" style="1" bestFit="1" customWidth="1"/>
    <col min="21" max="16384" width="9.140625" style="1"/>
  </cols>
  <sheetData>
    <row r="1" spans="2:15" ht="15.75" x14ac:dyDescent="0.25">
      <c r="I1" s="108"/>
      <c r="J1" s="108"/>
      <c r="K1" s="108"/>
      <c r="L1" s="108"/>
      <c r="M1" s="3" t="s">
        <v>0</v>
      </c>
      <c r="N1" s="3"/>
    </row>
    <row r="2" spans="2:15" ht="15.75" x14ac:dyDescent="0.25">
      <c r="B2" s="1" t="s">
        <v>1</v>
      </c>
      <c r="I2" s="108"/>
      <c r="J2" s="108"/>
      <c r="K2" s="108"/>
      <c r="L2" s="108"/>
      <c r="M2" s="3" t="s">
        <v>2</v>
      </c>
      <c r="N2" s="3"/>
      <c r="O2" s="3"/>
    </row>
    <row r="3" spans="2:15" ht="15.75" x14ac:dyDescent="0.25">
      <c r="I3" s="108"/>
      <c r="J3" s="108"/>
      <c r="K3" s="108"/>
      <c r="L3" s="108"/>
      <c r="M3" s="3" t="s">
        <v>3</v>
      </c>
      <c r="N3" s="3"/>
      <c r="O3" s="3"/>
    </row>
    <row r="4" spans="2:15" ht="15.75" x14ac:dyDescent="0.25">
      <c r="I4" s="4"/>
      <c r="J4" s="4"/>
      <c r="K4" s="4"/>
      <c r="L4" s="5"/>
      <c r="M4" s="3" t="s">
        <v>4</v>
      </c>
      <c r="N4" s="3"/>
      <c r="O4" s="3"/>
    </row>
    <row r="5" spans="2:15" ht="15.75" x14ac:dyDescent="0.25">
      <c r="I5" s="108"/>
      <c r="J5" s="108"/>
      <c r="K5" s="108"/>
      <c r="L5" s="108"/>
      <c r="M5" s="3" t="s">
        <v>5</v>
      </c>
      <c r="N5" s="3"/>
      <c r="O5" s="3"/>
    </row>
    <row r="6" spans="2:15" ht="15.75" x14ac:dyDescent="0.25">
      <c r="I6" s="108"/>
      <c r="J6" s="108"/>
      <c r="K6" s="108"/>
      <c r="L6" s="108"/>
      <c r="O6" s="3"/>
    </row>
    <row r="7" spans="2:15" ht="15.75" x14ac:dyDescent="0.25">
      <c r="I7" s="108"/>
      <c r="J7" s="108"/>
      <c r="K7" s="108"/>
      <c r="L7" s="108"/>
    </row>
    <row r="8" spans="2:15" ht="15.75" x14ac:dyDescent="0.25">
      <c r="I8" s="4"/>
      <c r="J8" s="4"/>
      <c r="K8" s="4"/>
    </row>
    <row r="9" spans="2:15" ht="12.75" customHeight="1" x14ac:dyDescent="0.2"/>
    <row r="10" spans="2:15" ht="12.75" customHeight="1" x14ac:dyDescent="0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2:15" ht="15.75" x14ac:dyDescent="0.25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2:15" ht="15.75" x14ac:dyDescent="0.25">
      <c r="B12" s="6"/>
      <c r="C12" s="6"/>
      <c r="D12" s="7"/>
      <c r="E12" s="7"/>
      <c r="F12" s="7"/>
      <c r="G12" s="7"/>
      <c r="H12" s="7"/>
      <c r="I12" s="7"/>
      <c r="J12" s="7"/>
      <c r="K12" s="8"/>
      <c r="L12" s="9"/>
      <c r="M12" s="9"/>
    </row>
    <row r="13" spans="2:15" ht="13.5" thickBot="1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15" ht="16.5" thickBot="1" x14ac:dyDescent="0.3">
      <c r="B14" s="117" t="s">
        <v>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</row>
    <row r="15" spans="2:15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15" x14ac:dyDescent="0.2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9"/>
      <c r="M16" s="9"/>
    </row>
    <row r="18" spans="1:17" ht="13.5" thickBot="1" x14ac:dyDescent="0.25"/>
    <row r="19" spans="1:17" ht="127.5" customHeight="1" thickTop="1" thickBot="1" x14ac:dyDescent="0.25">
      <c r="A19" s="11" t="s">
        <v>7</v>
      </c>
      <c r="B19" s="11" t="s">
        <v>8</v>
      </c>
      <c r="C19" s="12" t="s">
        <v>9</v>
      </c>
      <c r="D19" s="120" t="s">
        <v>10</v>
      </c>
      <c r="E19" s="120"/>
      <c r="F19" s="120" t="s">
        <v>11</v>
      </c>
      <c r="G19" s="120"/>
      <c r="H19" s="124" t="s">
        <v>12</v>
      </c>
      <c r="I19" s="125"/>
      <c r="J19" s="121" t="s">
        <v>13</v>
      </c>
      <c r="K19" s="122"/>
      <c r="L19" s="106" t="s">
        <v>14</v>
      </c>
      <c r="M19" s="107"/>
      <c r="N19" s="106" t="s">
        <v>15</v>
      </c>
      <c r="O19" s="107"/>
      <c r="P19" s="106" t="s">
        <v>16</v>
      </c>
      <c r="Q19" s="107"/>
    </row>
    <row r="20" spans="1:17" ht="13.5" thickTop="1" x14ac:dyDescent="0.2">
      <c r="A20" s="13">
        <v>1</v>
      </c>
      <c r="B20" s="14">
        <v>2</v>
      </c>
      <c r="C20" s="15">
        <v>3</v>
      </c>
      <c r="D20" s="110">
        <v>4</v>
      </c>
      <c r="E20" s="111"/>
      <c r="F20" s="112">
        <v>5</v>
      </c>
      <c r="G20" s="113"/>
      <c r="H20" s="114">
        <v>6</v>
      </c>
      <c r="I20" s="113"/>
      <c r="J20" s="114">
        <v>7</v>
      </c>
      <c r="K20" s="113"/>
      <c r="L20" s="115">
        <v>8</v>
      </c>
      <c r="M20" s="116"/>
      <c r="N20" s="115">
        <v>9</v>
      </c>
      <c r="O20" s="116"/>
      <c r="P20" s="115">
        <v>10</v>
      </c>
      <c r="Q20" s="116"/>
    </row>
    <row r="21" spans="1:17" ht="12.75" customHeight="1" x14ac:dyDescent="0.2">
      <c r="A21" s="16"/>
      <c r="B21" s="16"/>
      <c r="C21" s="16"/>
      <c r="D21" s="17" t="s">
        <v>17</v>
      </c>
      <c r="E21" s="17" t="s">
        <v>18</v>
      </c>
      <c r="F21" s="17" t="s">
        <v>17</v>
      </c>
      <c r="G21" s="17" t="s">
        <v>18</v>
      </c>
      <c r="H21" s="17" t="s">
        <v>17</v>
      </c>
      <c r="I21" s="17" t="s">
        <v>18</v>
      </c>
      <c r="J21" s="17" t="s">
        <v>17</v>
      </c>
      <c r="K21" s="17" t="s">
        <v>18</v>
      </c>
      <c r="L21" s="18" t="s">
        <v>17</v>
      </c>
      <c r="M21" s="18" t="s">
        <v>19</v>
      </c>
      <c r="N21" s="18" t="s">
        <v>17</v>
      </c>
      <c r="O21" s="18" t="s">
        <v>19</v>
      </c>
      <c r="P21" s="18" t="s">
        <v>17</v>
      </c>
      <c r="Q21" s="18" t="s">
        <v>19</v>
      </c>
    </row>
    <row r="22" spans="1:17" ht="28.5" customHeight="1" x14ac:dyDescent="0.25">
      <c r="A22" s="19" t="s">
        <v>20</v>
      </c>
      <c r="B22" s="20" t="s">
        <v>21</v>
      </c>
      <c r="C22" s="93" t="s">
        <v>22</v>
      </c>
      <c r="D22" s="94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</row>
    <row r="23" spans="1:17" ht="12.75" customHeight="1" x14ac:dyDescent="0.2">
      <c r="A23" s="21"/>
      <c r="B23" s="22"/>
      <c r="C23" s="23" t="s">
        <v>23</v>
      </c>
      <c r="D23" s="24">
        <v>56</v>
      </c>
      <c r="E23" s="24">
        <v>283</v>
      </c>
      <c r="F23" s="24">
        <v>55</v>
      </c>
      <c r="G23" s="24">
        <v>279</v>
      </c>
      <c r="H23" s="24"/>
      <c r="I23" s="24"/>
      <c r="J23" s="25">
        <v>44</v>
      </c>
      <c r="K23" s="25">
        <v>226.55</v>
      </c>
      <c r="L23" s="18"/>
      <c r="M23" s="18"/>
      <c r="N23" s="18"/>
      <c r="O23" s="18"/>
      <c r="P23" s="18"/>
      <c r="Q23" s="18"/>
    </row>
    <row r="24" spans="1:17" ht="12.75" customHeight="1" x14ac:dyDescent="0.2">
      <c r="A24" s="21"/>
      <c r="B24" s="22"/>
      <c r="C24" s="23" t="s">
        <v>24</v>
      </c>
      <c r="D24" s="27"/>
      <c r="E24" s="27"/>
      <c r="F24" s="27"/>
      <c r="G24" s="27"/>
      <c r="H24" s="27"/>
      <c r="I24" s="27"/>
      <c r="J24" s="27"/>
      <c r="K24" s="27"/>
      <c r="L24" s="18"/>
      <c r="M24" s="18"/>
      <c r="N24" s="18"/>
      <c r="O24" s="18"/>
      <c r="P24" s="18"/>
      <c r="Q24" s="18"/>
    </row>
    <row r="25" spans="1:17" ht="12.75" customHeight="1" x14ac:dyDescent="0.2">
      <c r="A25" s="21"/>
      <c r="B25" s="22"/>
      <c r="C25" s="23" t="s">
        <v>25</v>
      </c>
      <c r="D25" s="27"/>
      <c r="E25" s="27"/>
      <c r="F25" s="27"/>
      <c r="G25" s="27"/>
      <c r="H25" s="27"/>
      <c r="I25" s="27"/>
      <c r="J25" s="27"/>
      <c r="K25" s="27"/>
      <c r="L25" s="18"/>
      <c r="M25" s="18"/>
      <c r="N25" s="18"/>
      <c r="O25" s="18"/>
      <c r="P25" s="18"/>
      <c r="Q25" s="18"/>
    </row>
    <row r="26" spans="1:17" ht="12.75" customHeight="1" x14ac:dyDescent="0.2">
      <c r="A26" s="21"/>
      <c r="B26" s="22"/>
      <c r="C26" s="23" t="s">
        <v>26</v>
      </c>
      <c r="D26" s="27"/>
      <c r="E26" s="27"/>
      <c r="F26" s="27"/>
      <c r="G26" s="27"/>
      <c r="H26" s="27"/>
      <c r="I26" s="27"/>
      <c r="J26" s="27"/>
      <c r="K26" s="27"/>
      <c r="L26" s="18"/>
      <c r="M26" s="18"/>
      <c r="N26" s="18"/>
      <c r="O26" s="18"/>
      <c r="P26" s="18"/>
      <c r="Q26" s="18"/>
    </row>
    <row r="27" spans="1:17" ht="12.75" customHeight="1" x14ac:dyDescent="0.2">
      <c r="A27" s="21"/>
      <c r="B27" s="22"/>
      <c r="C27" s="23" t="s">
        <v>27</v>
      </c>
      <c r="D27" s="27"/>
      <c r="E27" s="27"/>
      <c r="F27" s="27"/>
      <c r="G27" s="27"/>
      <c r="H27" s="27"/>
      <c r="I27" s="27"/>
      <c r="J27" s="27"/>
      <c r="K27" s="27"/>
      <c r="L27" s="18"/>
      <c r="M27" s="18"/>
      <c r="N27" s="18"/>
      <c r="O27" s="18"/>
      <c r="P27" s="18"/>
      <c r="Q27" s="18"/>
    </row>
    <row r="28" spans="1:17" ht="12.75" customHeight="1" x14ac:dyDescent="0.2">
      <c r="A28" s="21"/>
      <c r="B28" s="22"/>
      <c r="C28" s="23" t="s">
        <v>28</v>
      </c>
      <c r="D28" s="24">
        <v>3</v>
      </c>
      <c r="E28" s="24">
        <v>10</v>
      </c>
      <c r="F28" s="24">
        <v>3</v>
      </c>
      <c r="G28" s="24">
        <v>10</v>
      </c>
      <c r="H28" s="24"/>
      <c r="I28" s="24"/>
      <c r="J28" s="24">
        <v>5</v>
      </c>
      <c r="K28" s="24">
        <v>42.5</v>
      </c>
      <c r="L28" s="18"/>
      <c r="M28" s="18"/>
      <c r="N28" s="18"/>
      <c r="O28" s="18"/>
      <c r="P28" s="18"/>
      <c r="Q28" s="18"/>
    </row>
    <row r="29" spans="1:17" ht="12.75" customHeight="1" x14ac:dyDescent="0.2">
      <c r="A29" s="21"/>
      <c r="B29" s="22"/>
      <c r="C29" s="23" t="s">
        <v>29</v>
      </c>
      <c r="D29" s="24">
        <v>75</v>
      </c>
      <c r="E29" s="24">
        <v>422.22500000000002</v>
      </c>
      <c r="F29" s="24">
        <v>75</v>
      </c>
      <c r="G29" s="24">
        <v>422.22500000000002</v>
      </c>
      <c r="H29" s="24"/>
      <c r="I29" s="24"/>
      <c r="J29" s="24">
        <v>86</v>
      </c>
      <c r="K29" s="24">
        <v>400.6</v>
      </c>
      <c r="L29" s="18"/>
      <c r="M29" s="18"/>
      <c r="N29" s="18"/>
      <c r="O29" s="18"/>
      <c r="P29" s="18"/>
      <c r="Q29" s="18"/>
    </row>
    <row r="30" spans="1:17" ht="12.75" customHeight="1" x14ac:dyDescent="0.2">
      <c r="A30" s="21"/>
      <c r="B30" s="22"/>
      <c r="C30" s="28" t="s">
        <v>30</v>
      </c>
      <c r="D30" s="29">
        <f>D23+D24+D25+D26+D27+D28+D29</f>
        <v>134</v>
      </c>
      <c r="E30" s="29">
        <f>E23+E24+E25+E26+E27+E28+E29</f>
        <v>715.22500000000002</v>
      </c>
      <c r="F30" s="29">
        <f>F23+F24+F25+F26+F27+F28+F29</f>
        <v>133</v>
      </c>
      <c r="G30" s="29">
        <f>G23+G24+G25+G26+G27+G28+G29</f>
        <v>711.22500000000002</v>
      </c>
      <c r="H30" s="30">
        <f t="shared" ref="H30:Q30" si="0">H23+H24+H25+H26+H27+H28+H29</f>
        <v>0</v>
      </c>
      <c r="I30" s="30">
        <f t="shared" si="0"/>
        <v>0</v>
      </c>
      <c r="J30" s="30">
        <f t="shared" si="0"/>
        <v>135</v>
      </c>
      <c r="K30" s="30">
        <f t="shared" si="0"/>
        <v>669.65000000000009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</row>
    <row r="31" spans="1:17" ht="12.75" customHeight="1" x14ac:dyDescent="0.2">
      <c r="A31" s="21"/>
      <c r="B31" s="22"/>
      <c r="C31" s="109" t="s">
        <v>31</v>
      </c>
      <c r="D31" s="109"/>
      <c r="E31" s="30"/>
      <c r="F31" s="30"/>
      <c r="G31" s="30"/>
      <c r="H31" s="30"/>
      <c r="I31" s="30"/>
      <c r="J31" s="30"/>
      <c r="K31" s="30"/>
      <c r="L31" s="18"/>
      <c r="M31" s="18"/>
      <c r="N31" s="18"/>
      <c r="O31" s="18"/>
      <c r="P31" s="18"/>
      <c r="Q31" s="18"/>
    </row>
    <row r="32" spans="1:17" ht="12.75" customHeight="1" x14ac:dyDescent="0.2">
      <c r="A32" s="21"/>
      <c r="B32" s="22"/>
      <c r="C32" s="23" t="s">
        <v>32</v>
      </c>
      <c r="D32" s="31">
        <v>11</v>
      </c>
      <c r="E32" s="31">
        <v>92.3</v>
      </c>
      <c r="F32" s="31">
        <v>11</v>
      </c>
      <c r="G32" s="31">
        <v>92.3</v>
      </c>
      <c r="H32" s="31"/>
      <c r="I32" s="83"/>
      <c r="J32" s="32">
        <v>9</v>
      </c>
      <c r="K32" s="33">
        <v>61.6</v>
      </c>
      <c r="L32" s="18"/>
      <c r="M32" s="18"/>
      <c r="N32" s="18"/>
      <c r="O32" s="18"/>
      <c r="P32" s="18"/>
      <c r="Q32" s="18"/>
    </row>
    <row r="33" spans="1:17" ht="12.75" customHeight="1" x14ac:dyDescent="0.2">
      <c r="A33" s="21"/>
      <c r="B33" s="22"/>
      <c r="C33" s="23" t="s">
        <v>33</v>
      </c>
      <c r="D33" s="31">
        <v>2</v>
      </c>
      <c r="E33" s="31">
        <v>9</v>
      </c>
      <c r="F33" s="31">
        <v>2</v>
      </c>
      <c r="G33" s="31">
        <v>9</v>
      </c>
      <c r="H33" s="31"/>
      <c r="I33" s="83"/>
      <c r="J33" s="32"/>
      <c r="K33" s="33"/>
      <c r="L33" s="18"/>
      <c r="M33" s="18"/>
      <c r="N33" s="18"/>
      <c r="O33" s="18"/>
      <c r="P33" s="18"/>
      <c r="Q33" s="18"/>
    </row>
    <row r="34" spans="1:17" ht="12.75" customHeight="1" x14ac:dyDescent="0.2">
      <c r="A34" s="21"/>
      <c r="B34" s="22"/>
      <c r="C34" s="23" t="s">
        <v>34</v>
      </c>
      <c r="D34" s="31">
        <v>6</v>
      </c>
      <c r="E34" s="31">
        <v>26.5</v>
      </c>
      <c r="F34" s="31">
        <v>6</v>
      </c>
      <c r="G34" s="31">
        <v>26.5</v>
      </c>
      <c r="H34" s="31"/>
      <c r="I34" s="83"/>
      <c r="J34" s="32">
        <v>12</v>
      </c>
      <c r="K34" s="33">
        <v>51.78</v>
      </c>
      <c r="L34" s="34"/>
      <c r="M34" s="18"/>
      <c r="N34" s="18"/>
      <c r="O34" s="18"/>
      <c r="P34" s="18"/>
      <c r="Q34" s="18"/>
    </row>
    <row r="35" spans="1:17" ht="12.75" customHeight="1" x14ac:dyDescent="0.2">
      <c r="A35" s="21"/>
      <c r="B35" s="22"/>
      <c r="C35" s="23" t="s">
        <v>35</v>
      </c>
      <c r="D35" s="31">
        <v>2</v>
      </c>
      <c r="E35" s="31">
        <v>23</v>
      </c>
      <c r="F35" s="31">
        <v>2</v>
      </c>
      <c r="G35" s="31">
        <v>23</v>
      </c>
      <c r="H35" s="31"/>
      <c r="I35" s="83"/>
      <c r="J35" s="32">
        <v>3</v>
      </c>
      <c r="K35" s="35">
        <v>20.9</v>
      </c>
      <c r="L35" s="18"/>
      <c r="M35" s="18"/>
      <c r="N35" s="18"/>
      <c r="O35" s="18"/>
      <c r="P35" s="18"/>
      <c r="Q35" s="18"/>
    </row>
    <row r="36" spans="1:17" ht="12.75" customHeight="1" x14ac:dyDescent="0.2">
      <c r="A36" s="21"/>
      <c r="B36" s="22"/>
      <c r="C36" s="23" t="s">
        <v>36</v>
      </c>
      <c r="D36" s="31">
        <v>1</v>
      </c>
      <c r="E36" s="31">
        <v>4</v>
      </c>
      <c r="F36" s="31">
        <v>1</v>
      </c>
      <c r="G36" s="31">
        <v>4</v>
      </c>
      <c r="H36" s="31"/>
      <c r="I36" s="83"/>
      <c r="J36" s="32">
        <v>3</v>
      </c>
      <c r="K36" s="33">
        <v>20</v>
      </c>
      <c r="L36" s="18"/>
      <c r="M36" s="18"/>
      <c r="N36" s="18"/>
      <c r="O36" s="18"/>
      <c r="P36" s="18"/>
      <c r="Q36" s="18"/>
    </row>
    <row r="37" spans="1:17" ht="12.75" customHeight="1" x14ac:dyDescent="0.2">
      <c r="A37" s="21"/>
      <c r="B37" s="22"/>
      <c r="C37" s="23" t="s">
        <v>37</v>
      </c>
      <c r="D37" s="31"/>
      <c r="E37" s="31"/>
      <c r="F37" s="31"/>
      <c r="G37" s="31"/>
      <c r="H37" s="31"/>
      <c r="I37" s="83"/>
      <c r="J37" s="26"/>
      <c r="K37" s="26"/>
      <c r="L37" s="18"/>
      <c r="M37" s="18"/>
      <c r="N37" s="18"/>
      <c r="O37" s="18"/>
      <c r="P37" s="18"/>
      <c r="Q37" s="18"/>
    </row>
    <row r="38" spans="1:17" ht="12.75" customHeight="1" x14ac:dyDescent="0.2">
      <c r="A38" s="21"/>
      <c r="B38" s="22"/>
      <c r="C38" s="28" t="s">
        <v>30</v>
      </c>
      <c r="D38" s="29">
        <f>D32+D33+D34+D35+D36+D37</f>
        <v>22</v>
      </c>
      <c r="E38" s="29">
        <f>E32+E33+E34+E35+E36+E37</f>
        <v>154.80000000000001</v>
      </c>
      <c r="F38" s="29">
        <f>F32+F33+F34+F35+F36+F37</f>
        <v>22</v>
      </c>
      <c r="G38" s="29">
        <f>G32+G33+G34+G35+G36+G37</f>
        <v>154.80000000000001</v>
      </c>
      <c r="H38" s="30">
        <f t="shared" ref="H38:Q38" si="1">H32+H33+H34+H35+H36+H37</f>
        <v>0</v>
      </c>
      <c r="I38" s="30">
        <f t="shared" si="1"/>
        <v>0</v>
      </c>
      <c r="J38" s="30">
        <f>J32+J33+J34+J35+J36+J37</f>
        <v>27</v>
      </c>
      <c r="K38" s="30">
        <f>K32+K33+K34+K35+K36+K37</f>
        <v>154.28</v>
      </c>
      <c r="L38" s="18">
        <f t="shared" si="1"/>
        <v>0</v>
      </c>
      <c r="M38" s="18">
        <f t="shared" si="1"/>
        <v>0</v>
      </c>
      <c r="N38" s="18">
        <f t="shared" si="1"/>
        <v>0</v>
      </c>
      <c r="O38" s="18">
        <f t="shared" si="1"/>
        <v>0</v>
      </c>
      <c r="P38" s="18">
        <f t="shared" si="1"/>
        <v>0</v>
      </c>
      <c r="Q38" s="18">
        <f t="shared" si="1"/>
        <v>0</v>
      </c>
    </row>
    <row r="39" spans="1:17" ht="12.75" customHeight="1" x14ac:dyDescent="0.2">
      <c r="A39" s="21"/>
      <c r="B39" s="22"/>
      <c r="C39" s="109" t="s">
        <v>38</v>
      </c>
      <c r="D39" s="109"/>
      <c r="E39" s="30"/>
      <c r="F39" s="30"/>
      <c r="G39" s="30"/>
      <c r="H39" s="30"/>
      <c r="I39" s="30"/>
      <c r="J39" s="30"/>
      <c r="K39" s="30"/>
      <c r="L39" s="18"/>
      <c r="M39" s="18"/>
      <c r="N39" s="18"/>
      <c r="O39" s="18"/>
      <c r="P39" s="18"/>
      <c r="Q39" s="18"/>
    </row>
    <row r="40" spans="1:17" ht="12.75" customHeight="1" x14ac:dyDescent="0.2">
      <c r="A40" s="21"/>
      <c r="B40" s="22"/>
      <c r="C40" s="23" t="s">
        <v>39</v>
      </c>
      <c r="D40" s="31">
        <v>5</v>
      </c>
      <c r="E40" s="31">
        <v>14.8</v>
      </c>
      <c r="F40" s="31">
        <v>5</v>
      </c>
      <c r="G40" s="31">
        <v>14.8</v>
      </c>
      <c r="H40" s="31"/>
      <c r="I40" s="31"/>
      <c r="J40" s="31">
        <v>6</v>
      </c>
      <c r="K40" s="31">
        <v>17.5</v>
      </c>
      <c r="L40" s="18"/>
      <c r="M40" s="18"/>
      <c r="N40" s="18"/>
      <c r="O40" s="18"/>
      <c r="P40" s="18"/>
      <c r="Q40" s="18"/>
    </row>
    <row r="41" spans="1:17" ht="12.75" customHeight="1" x14ac:dyDescent="0.2">
      <c r="A41" s="21"/>
      <c r="B41" s="22"/>
      <c r="C41" s="23" t="s">
        <v>40</v>
      </c>
      <c r="D41" s="31">
        <v>5</v>
      </c>
      <c r="E41" s="31">
        <v>18</v>
      </c>
      <c r="F41" s="31">
        <v>5</v>
      </c>
      <c r="G41" s="31">
        <v>18</v>
      </c>
      <c r="H41" s="31"/>
      <c r="I41" s="31"/>
      <c r="J41" s="31">
        <v>8</v>
      </c>
      <c r="K41" s="31">
        <v>47</v>
      </c>
      <c r="L41" s="18"/>
      <c r="M41" s="18"/>
      <c r="N41" s="18"/>
      <c r="O41" s="18"/>
      <c r="P41" s="18"/>
      <c r="Q41" s="18"/>
    </row>
    <row r="42" spans="1:17" ht="12.75" customHeight="1" x14ac:dyDescent="0.2">
      <c r="A42" s="21"/>
      <c r="B42" s="22"/>
      <c r="C42" s="23" t="s">
        <v>41</v>
      </c>
      <c r="D42" s="31">
        <v>1</v>
      </c>
      <c r="E42" s="31">
        <v>12</v>
      </c>
      <c r="F42" s="31">
        <v>2</v>
      </c>
      <c r="G42" s="31">
        <v>17</v>
      </c>
      <c r="H42" s="31"/>
      <c r="I42" s="31"/>
      <c r="J42" s="31">
        <v>1</v>
      </c>
      <c r="K42" s="31">
        <v>5</v>
      </c>
      <c r="L42" s="18"/>
      <c r="M42" s="18"/>
      <c r="N42" s="18"/>
      <c r="O42" s="18"/>
      <c r="P42" s="18"/>
      <c r="Q42" s="18"/>
    </row>
    <row r="43" spans="1:17" ht="12.75" customHeight="1" x14ac:dyDescent="0.2">
      <c r="A43" s="21"/>
      <c r="B43" s="22"/>
      <c r="C43" s="23" t="s">
        <v>42</v>
      </c>
      <c r="D43" s="31">
        <v>1</v>
      </c>
      <c r="E43" s="31">
        <v>15</v>
      </c>
      <c r="F43" s="31">
        <v>1</v>
      </c>
      <c r="G43" s="31">
        <v>15</v>
      </c>
      <c r="H43" s="31"/>
      <c r="I43" s="31"/>
      <c r="J43" s="31">
        <v>1</v>
      </c>
      <c r="K43" s="31">
        <v>10</v>
      </c>
      <c r="L43" s="18"/>
      <c r="M43" s="18"/>
      <c r="N43" s="18"/>
      <c r="O43" s="18"/>
      <c r="P43" s="18"/>
      <c r="Q43" s="18"/>
    </row>
    <row r="44" spans="1:17" ht="12.75" customHeight="1" x14ac:dyDescent="0.2">
      <c r="A44" s="21"/>
      <c r="B44" s="22"/>
      <c r="C44" s="23" t="s">
        <v>43</v>
      </c>
      <c r="D44" s="31">
        <v>4</v>
      </c>
      <c r="E44" s="31">
        <v>64.5</v>
      </c>
      <c r="F44" s="31">
        <v>4</v>
      </c>
      <c r="G44" s="31">
        <v>64.5</v>
      </c>
      <c r="H44" s="31"/>
      <c r="I44" s="31"/>
      <c r="J44" s="31">
        <v>6</v>
      </c>
      <c r="K44" s="31">
        <v>102</v>
      </c>
      <c r="L44" s="18"/>
      <c r="M44" s="18"/>
      <c r="N44" s="18"/>
      <c r="O44" s="18"/>
      <c r="P44" s="18"/>
      <c r="Q44" s="18"/>
    </row>
    <row r="45" spans="1:17" ht="12.75" customHeight="1" x14ac:dyDescent="0.2">
      <c r="A45" s="21"/>
      <c r="B45" s="22"/>
      <c r="C45" s="23" t="s">
        <v>44</v>
      </c>
      <c r="D45" s="31">
        <v>0</v>
      </c>
      <c r="E45" s="31">
        <v>0</v>
      </c>
      <c r="F45" s="31">
        <v>0</v>
      </c>
      <c r="G45" s="31">
        <v>0</v>
      </c>
      <c r="H45" s="31"/>
      <c r="I45" s="31"/>
      <c r="J45" s="31">
        <v>0</v>
      </c>
      <c r="K45" s="31">
        <v>0</v>
      </c>
      <c r="L45" s="18"/>
      <c r="M45" s="18"/>
      <c r="N45" s="18"/>
      <c r="O45" s="18"/>
      <c r="P45" s="18"/>
      <c r="Q45" s="18"/>
    </row>
    <row r="46" spans="1:17" ht="12.75" customHeight="1" x14ac:dyDescent="0.2">
      <c r="A46" s="21"/>
      <c r="B46" s="22"/>
      <c r="C46" s="23" t="s">
        <v>45</v>
      </c>
      <c r="D46" s="31">
        <v>9</v>
      </c>
      <c r="E46" s="31">
        <v>74.760000000000005</v>
      </c>
      <c r="F46" s="31">
        <v>8</v>
      </c>
      <c r="G46" s="31">
        <v>49</v>
      </c>
      <c r="H46" s="31"/>
      <c r="I46" s="31"/>
      <c r="J46" s="31">
        <v>5</v>
      </c>
      <c r="K46" s="31">
        <v>26.6</v>
      </c>
      <c r="L46" s="18"/>
      <c r="M46" s="18"/>
      <c r="N46" s="18"/>
      <c r="O46" s="18"/>
      <c r="P46" s="18"/>
      <c r="Q46" s="18"/>
    </row>
    <row r="47" spans="1:17" ht="12.75" customHeight="1" x14ac:dyDescent="0.2">
      <c r="A47" s="21"/>
      <c r="B47" s="22"/>
      <c r="C47" s="23" t="s">
        <v>46</v>
      </c>
      <c r="D47" s="31">
        <v>0</v>
      </c>
      <c r="E47" s="31">
        <v>0</v>
      </c>
      <c r="F47" s="31">
        <v>0</v>
      </c>
      <c r="G47" s="31">
        <v>0</v>
      </c>
      <c r="H47" s="31"/>
      <c r="I47" s="31"/>
      <c r="J47" s="31">
        <v>0</v>
      </c>
      <c r="K47" s="31">
        <v>0</v>
      </c>
      <c r="L47" s="18"/>
      <c r="M47" s="18"/>
      <c r="N47" s="18"/>
      <c r="O47" s="18"/>
      <c r="P47" s="18"/>
      <c r="Q47" s="18"/>
    </row>
    <row r="48" spans="1:17" ht="12.75" customHeight="1" x14ac:dyDescent="0.2">
      <c r="A48" s="21"/>
      <c r="B48" s="22"/>
      <c r="C48" s="23" t="s">
        <v>47</v>
      </c>
      <c r="D48" s="31">
        <v>0</v>
      </c>
      <c r="E48" s="31">
        <v>0</v>
      </c>
      <c r="F48" s="31">
        <v>0</v>
      </c>
      <c r="G48" s="31">
        <v>0</v>
      </c>
      <c r="H48" s="31"/>
      <c r="I48" s="31"/>
      <c r="J48" s="31">
        <v>0</v>
      </c>
      <c r="K48" s="31">
        <v>0</v>
      </c>
      <c r="L48" s="18"/>
      <c r="M48" s="18"/>
      <c r="N48" s="18"/>
      <c r="O48" s="18"/>
      <c r="P48" s="18"/>
      <c r="Q48" s="18"/>
    </row>
    <row r="49" spans="1:17" ht="12.75" customHeight="1" x14ac:dyDescent="0.2">
      <c r="A49" s="21"/>
      <c r="B49" s="22"/>
      <c r="C49" s="23" t="s">
        <v>48</v>
      </c>
      <c r="D49" s="31">
        <v>12</v>
      </c>
      <c r="E49" s="31">
        <v>66.7</v>
      </c>
      <c r="F49" s="31">
        <v>10</v>
      </c>
      <c r="G49" s="31">
        <v>55.2</v>
      </c>
      <c r="H49" s="31"/>
      <c r="I49" s="31"/>
      <c r="J49" s="31">
        <v>9</v>
      </c>
      <c r="K49" s="31">
        <v>47.5</v>
      </c>
      <c r="L49" s="18"/>
      <c r="M49" s="18"/>
      <c r="N49" s="18"/>
      <c r="O49" s="18"/>
      <c r="P49" s="18"/>
      <c r="Q49" s="18"/>
    </row>
    <row r="50" spans="1:17" ht="12.75" customHeight="1" x14ac:dyDescent="0.2">
      <c r="A50" s="21"/>
      <c r="B50" s="22"/>
      <c r="C50" s="23" t="s">
        <v>49</v>
      </c>
      <c r="D50" s="31">
        <v>2</v>
      </c>
      <c r="E50" s="31">
        <v>9.5</v>
      </c>
      <c r="F50" s="31">
        <v>2</v>
      </c>
      <c r="G50" s="31">
        <v>8.5</v>
      </c>
      <c r="H50" s="31"/>
      <c r="I50" s="31"/>
      <c r="J50" s="31">
        <v>3</v>
      </c>
      <c r="K50" s="31">
        <v>18</v>
      </c>
      <c r="L50" s="18"/>
      <c r="M50" s="18"/>
      <c r="N50" s="18"/>
      <c r="O50" s="18"/>
      <c r="P50" s="18"/>
      <c r="Q50" s="18"/>
    </row>
    <row r="51" spans="1:17" ht="12.75" customHeight="1" x14ac:dyDescent="0.2">
      <c r="A51" s="21"/>
      <c r="B51" s="22"/>
      <c r="C51" s="23" t="s">
        <v>50</v>
      </c>
      <c r="D51" s="31">
        <v>7</v>
      </c>
      <c r="E51" s="31">
        <v>34.5</v>
      </c>
      <c r="F51" s="31">
        <v>7</v>
      </c>
      <c r="G51" s="31">
        <v>34.5</v>
      </c>
      <c r="H51" s="31"/>
      <c r="I51" s="31"/>
      <c r="J51" s="31">
        <v>12</v>
      </c>
      <c r="K51" s="31">
        <v>54</v>
      </c>
      <c r="L51" s="18"/>
      <c r="M51" s="18"/>
      <c r="N51" s="18"/>
      <c r="O51" s="18"/>
      <c r="P51" s="18"/>
      <c r="Q51" s="18"/>
    </row>
    <row r="52" spans="1:17" ht="12.75" customHeight="1" x14ac:dyDescent="0.2">
      <c r="A52" s="21"/>
      <c r="B52" s="22"/>
      <c r="C52" s="28" t="s">
        <v>30</v>
      </c>
      <c r="D52" s="29">
        <f>D40+D41+D42+D43+D44+D45+D46+D47+D48+D49+D50+D51</f>
        <v>46</v>
      </c>
      <c r="E52" s="29">
        <f>E40+E41+E42+E43+E44+E45+E46+E47+E48+E49+E50+E51</f>
        <v>309.76</v>
      </c>
      <c r="F52" s="29">
        <f>F40+F41+F42+F43+F44+F45+F46+F47+F48+F49+F50+F51</f>
        <v>44</v>
      </c>
      <c r="G52" s="29">
        <f>G40+G41+G42+G43+G44+G45+G46+G47+G48+G49+G50+G51</f>
        <v>276.5</v>
      </c>
      <c r="H52" s="30">
        <f t="shared" ref="H52:Q52" si="2">H40+H41+H42+H43+H44+H45+H46+H47+H48+H49+H50+H51</f>
        <v>0</v>
      </c>
      <c r="I52" s="30">
        <f t="shared" si="2"/>
        <v>0</v>
      </c>
      <c r="J52" s="30">
        <f t="shared" si="2"/>
        <v>51</v>
      </c>
      <c r="K52" s="30">
        <f t="shared" si="2"/>
        <v>327.60000000000002</v>
      </c>
      <c r="L52" s="18">
        <f t="shared" si="2"/>
        <v>0</v>
      </c>
      <c r="M52" s="18">
        <f t="shared" si="2"/>
        <v>0</v>
      </c>
      <c r="N52" s="18">
        <f t="shared" si="2"/>
        <v>0</v>
      </c>
      <c r="O52" s="18">
        <f t="shared" si="2"/>
        <v>0</v>
      </c>
      <c r="P52" s="18">
        <f t="shared" si="2"/>
        <v>0</v>
      </c>
      <c r="Q52" s="18">
        <f t="shared" si="2"/>
        <v>0</v>
      </c>
    </row>
    <row r="53" spans="1:17" ht="12.75" customHeight="1" x14ac:dyDescent="0.2">
      <c r="A53" s="21"/>
      <c r="B53" s="22"/>
      <c r="C53" s="109" t="s">
        <v>51</v>
      </c>
      <c r="D53" s="109"/>
      <c r="E53" s="30"/>
      <c r="F53" s="30"/>
      <c r="G53" s="30"/>
      <c r="H53" s="30"/>
      <c r="I53" s="30"/>
      <c r="J53" s="30"/>
      <c r="K53" s="30"/>
      <c r="L53" s="18"/>
      <c r="M53" s="18"/>
      <c r="N53" s="18"/>
      <c r="O53" s="18"/>
      <c r="P53" s="18"/>
      <c r="Q53" s="18"/>
    </row>
    <row r="54" spans="1:17" ht="12.75" customHeight="1" x14ac:dyDescent="0.2">
      <c r="A54" s="21"/>
      <c r="B54" s="22"/>
      <c r="C54" s="23" t="s">
        <v>52</v>
      </c>
      <c r="D54" s="31">
        <v>21</v>
      </c>
      <c r="E54" s="31">
        <v>118.9</v>
      </c>
      <c r="F54" s="31">
        <v>21</v>
      </c>
      <c r="G54" s="31">
        <v>118.9</v>
      </c>
      <c r="H54" s="31"/>
      <c r="I54" s="31"/>
      <c r="J54" s="31">
        <v>33</v>
      </c>
      <c r="K54" s="31">
        <v>193</v>
      </c>
      <c r="L54" s="34"/>
      <c r="M54" s="18"/>
      <c r="N54" s="18"/>
      <c r="O54" s="18"/>
      <c r="P54" s="18"/>
      <c r="Q54" s="18"/>
    </row>
    <row r="55" spans="1:17" ht="12.75" customHeight="1" x14ac:dyDescent="0.2">
      <c r="A55" s="21"/>
      <c r="B55" s="22"/>
      <c r="C55" s="23" t="s">
        <v>53</v>
      </c>
      <c r="D55" s="31">
        <v>1</v>
      </c>
      <c r="E55" s="31">
        <v>4</v>
      </c>
      <c r="F55" s="31">
        <v>1</v>
      </c>
      <c r="G55" s="31">
        <v>4</v>
      </c>
      <c r="H55" s="31"/>
      <c r="I55" s="31"/>
      <c r="J55" s="31">
        <v>1</v>
      </c>
      <c r="K55" s="31">
        <v>4</v>
      </c>
      <c r="L55" s="18"/>
      <c r="M55" s="18"/>
      <c r="N55" s="18"/>
      <c r="O55" s="18"/>
      <c r="P55" s="18"/>
      <c r="Q55" s="18"/>
    </row>
    <row r="56" spans="1:17" ht="12.75" customHeight="1" x14ac:dyDescent="0.2">
      <c r="A56" s="21"/>
      <c r="B56" s="22"/>
      <c r="C56" s="23" t="s">
        <v>54</v>
      </c>
      <c r="D56" s="31">
        <v>2</v>
      </c>
      <c r="E56" s="31">
        <v>8</v>
      </c>
      <c r="F56" s="31">
        <v>2</v>
      </c>
      <c r="G56" s="31">
        <v>8</v>
      </c>
      <c r="H56" s="31"/>
      <c r="I56" s="31"/>
      <c r="J56" s="31">
        <v>2</v>
      </c>
      <c r="K56" s="31">
        <v>8</v>
      </c>
      <c r="L56" s="18"/>
      <c r="M56" s="18"/>
      <c r="N56" s="18"/>
      <c r="O56" s="18"/>
      <c r="P56" s="18"/>
      <c r="Q56" s="18"/>
    </row>
    <row r="57" spans="1:17" ht="12.75" customHeight="1" x14ac:dyDescent="0.2">
      <c r="A57" s="21"/>
      <c r="B57" s="22"/>
      <c r="C57" s="23" t="s">
        <v>55</v>
      </c>
      <c r="D57" s="31">
        <v>2</v>
      </c>
      <c r="E57" s="31">
        <v>14</v>
      </c>
      <c r="F57" s="31">
        <v>2</v>
      </c>
      <c r="G57" s="31">
        <v>14</v>
      </c>
      <c r="H57" s="31"/>
      <c r="I57" s="31"/>
      <c r="J57" s="31">
        <v>2</v>
      </c>
      <c r="K57" s="31">
        <v>8</v>
      </c>
      <c r="L57" s="18"/>
      <c r="M57" s="18"/>
      <c r="N57" s="18"/>
      <c r="O57" s="18"/>
      <c r="P57" s="18"/>
      <c r="Q57" s="18"/>
    </row>
    <row r="58" spans="1:17" ht="12.75" customHeight="1" x14ac:dyDescent="0.2">
      <c r="A58" s="21"/>
      <c r="B58" s="22"/>
      <c r="C58" s="23" t="s">
        <v>56</v>
      </c>
      <c r="D58" s="31">
        <v>2</v>
      </c>
      <c r="E58" s="31">
        <v>11</v>
      </c>
      <c r="F58" s="31">
        <v>2</v>
      </c>
      <c r="G58" s="31">
        <v>11</v>
      </c>
      <c r="H58" s="31"/>
      <c r="I58" s="31"/>
      <c r="J58" s="31">
        <v>9</v>
      </c>
      <c r="K58" s="31">
        <v>47</v>
      </c>
      <c r="L58" s="18"/>
      <c r="M58" s="18"/>
      <c r="N58" s="18"/>
      <c r="O58" s="18"/>
      <c r="P58" s="18"/>
      <c r="Q58" s="18"/>
    </row>
    <row r="59" spans="1:17" ht="12.75" customHeight="1" x14ac:dyDescent="0.2">
      <c r="A59" s="21"/>
      <c r="B59" s="22"/>
      <c r="C59" s="23" t="s">
        <v>57</v>
      </c>
      <c r="D59" s="31">
        <v>13</v>
      </c>
      <c r="E59" s="31">
        <v>121</v>
      </c>
      <c r="F59" s="31">
        <v>13</v>
      </c>
      <c r="G59" s="31">
        <v>121</v>
      </c>
      <c r="H59" s="31"/>
      <c r="I59" s="31"/>
      <c r="J59" s="31">
        <v>21</v>
      </c>
      <c r="K59" s="31">
        <v>123</v>
      </c>
      <c r="L59" s="18"/>
      <c r="M59" s="18"/>
      <c r="N59" s="18"/>
      <c r="O59" s="18"/>
      <c r="P59" s="18"/>
      <c r="Q59" s="18"/>
    </row>
    <row r="60" spans="1:17" ht="12.75" customHeight="1" x14ac:dyDescent="0.2">
      <c r="A60" s="21"/>
      <c r="B60" s="22"/>
      <c r="C60" s="23" t="s">
        <v>58</v>
      </c>
      <c r="D60" s="31">
        <v>2</v>
      </c>
      <c r="E60" s="31">
        <v>8</v>
      </c>
      <c r="F60" s="31">
        <v>2</v>
      </c>
      <c r="G60" s="31">
        <v>8</v>
      </c>
      <c r="H60" s="31">
        <v>1</v>
      </c>
      <c r="I60" s="31">
        <v>6</v>
      </c>
      <c r="J60" s="31">
        <v>4</v>
      </c>
      <c r="K60" s="31">
        <v>17</v>
      </c>
      <c r="L60" s="18"/>
      <c r="M60" s="18"/>
      <c r="N60" s="18"/>
      <c r="O60" s="18"/>
      <c r="P60" s="18"/>
      <c r="Q60" s="18"/>
    </row>
    <row r="61" spans="1:17" ht="12.75" customHeight="1" x14ac:dyDescent="0.2">
      <c r="A61" s="21"/>
      <c r="B61" s="22"/>
      <c r="C61" s="23" t="s">
        <v>59</v>
      </c>
      <c r="D61" s="31"/>
      <c r="E61" s="31"/>
      <c r="F61" s="31"/>
      <c r="G61" s="31"/>
      <c r="H61" s="31"/>
      <c r="I61" s="31"/>
      <c r="J61" s="31">
        <v>1</v>
      </c>
      <c r="K61" s="31">
        <v>14</v>
      </c>
      <c r="L61" s="18"/>
      <c r="M61" s="18"/>
      <c r="N61" s="18"/>
      <c r="O61" s="18"/>
      <c r="P61" s="18"/>
      <c r="Q61" s="18"/>
    </row>
    <row r="62" spans="1:17" ht="12.75" customHeight="1" x14ac:dyDescent="0.2">
      <c r="A62" s="21"/>
      <c r="B62" s="22"/>
      <c r="C62" s="23" t="s">
        <v>60</v>
      </c>
      <c r="D62" s="31"/>
      <c r="E62" s="31"/>
      <c r="F62" s="31"/>
      <c r="G62" s="31"/>
      <c r="H62" s="31"/>
      <c r="I62" s="31"/>
      <c r="J62" s="31">
        <v>2</v>
      </c>
      <c r="K62" s="31">
        <v>8</v>
      </c>
      <c r="L62" s="18"/>
      <c r="M62" s="18"/>
      <c r="N62" s="18"/>
      <c r="O62" s="18"/>
      <c r="P62" s="18"/>
      <c r="Q62" s="18"/>
    </row>
    <row r="63" spans="1:17" ht="12.75" customHeight="1" x14ac:dyDescent="0.2">
      <c r="A63" s="21"/>
      <c r="B63" s="22"/>
      <c r="C63" s="23" t="s">
        <v>30</v>
      </c>
      <c r="D63" s="29">
        <f>D54+D55+D56+D57+D58+D59+D60+D61+D62</f>
        <v>43</v>
      </c>
      <c r="E63" s="29">
        <f>E54+E55+E56+E57+E58+E59+E60+E61+E62</f>
        <v>284.89999999999998</v>
      </c>
      <c r="F63" s="29">
        <f>F54+F55+F56+F57+F58+F59+F60+F61+F62</f>
        <v>43</v>
      </c>
      <c r="G63" s="29">
        <f>G54+G55+G56+G57+G58+G59+G60+G61+G62</f>
        <v>284.89999999999998</v>
      </c>
      <c r="H63" s="30">
        <f t="shared" ref="H63:Q63" si="3">H54+H55+H56+H57+H58+H59+H60+H61+H62</f>
        <v>1</v>
      </c>
      <c r="I63" s="30">
        <f t="shared" si="3"/>
        <v>6</v>
      </c>
      <c r="J63" s="30">
        <f t="shared" si="3"/>
        <v>75</v>
      </c>
      <c r="K63" s="30">
        <f t="shared" si="3"/>
        <v>422</v>
      </c>
      <c r="L63" s="18">
        <f t="shared" si="3"/>
        <v>0</v>
      </c>
      <c r="M63" s="18">
        <f t="shared" si="3"/>
        <v>0</v>
      </c>
      <c r="N63" s="18">
        <f t="shared" si="3"/>
        <v>0</v>
      </c>
      <c r="O63" s="18">
        <f t="shared" si="3"/>
        <v>0</v>
      </c>
      <c r="P63" s="18">
        <f t="shared" si="3"/>
        <v>0</v>
      </c>
      <c r="Q63" s="18">
        <f t="shared" si="3"/>
        <v>0</v>
      </c>
    </row>
    <row r="64" spans="1:17" ht="12.75" customHeight="1" x14ac:dyDescent="0.2">
      <c r="A64" s="21"/>
      <c r="B64" s="22"/>
      <c r="C64" s="109" t="s">
        <v>61</v>
      </c>
      <c r="D64" s="109"/>
      <c r="E64" s="30"/>
      <c r="F64" s="30"/>
      <c r="G64" s="30"/>
      <c r="H64" s="30"/>
      <c r="I64" s="30"/>
      <c r="J64" s="30"/>
      <c r="K64" s="30"/>
      <c r="L64" s="18"/>
      <c r="M64" s="18"/>
      <c r="N64" s="18"/>
      <c r="O64" s="18"/>
      <c r="P64" s="18"/>
      <c r="Q64" s="18"/>
    </row>
    <row r="65" spans="1:20" ht="12.75" customHeight="1" x14ac:dyDescent="0.2">
      <c r="A65" s="21"/>
      <c r="B65" s="22"/>
      <c r="C65" s="23" t="s">
        <v>62</v>
      </c>
      <c r="D65" s="31">
        <v>45</v>
      </c>
      <c r="E65" s="31">
        <v>451.6</v>
      </c>
      <c r="F65" s="31">
        <v>45</v>
      </c>
      <c r="G65" s="31">
        <v>451.6</v>
      </c>
      <c r="H65" s="31">
        <v>1</v>
      </c>
      <c r="I65" s="31">
        <v>80</v>
      </c>
      <c r="J65" s="31">
        <v>36</v>
      </c>
      <c r="K65" s="31">
        <v>292</v>
      </c>
      <c r="L65" s="18"/>
      <c r="M65" s="18"/>
      <c r="N65" s="18"/>
      <c r="O65" s="18"/>
      <c r="P65" s="18"/>
      <c r="Q65" s="18"/>
    </row>
    <row r="66" spans="1:20" ht="12.75" customHeight="1" x14ac:dyDescent="0.2">
      <c r="A66" s="21"/>
      <c r="B66" s="22"/>
      <c r="C66" s="23" t="s">
        <v>63</v>
      </c>
      <c r="D66" s="31">
        <v>2</v>
      </c>
      <c r="E66" s="31">
        <v>5.5</v>
      </c>
      <c r="F66" s="31">
        <v>2</v>
      </c>
      <c r="G66" s="31">
        <v>5.5</v>
      </c>
      <c r="H66" s="31"/>
      <c r="I66" s="31"/>
      <c r="J66" s="31">
        <v>2</v>
      </c>
      <c r="K66" s="31">
        <v>6</v>
      </c>
      <c r="L66" s="18"/>
      <c r="M66" s="18"/>
      <c r="N66" s="18"/>
      <c r="O66" s="18"/>
      <c r="P66" s="18"/>
      <c r="Q66" s="18"/>
    </row>
    <row r="67" spans="1:20" ht="12.75" customHeight="1" x14ac:dyDescent="0.2">
      <c r="A67" s="21"/>
      <c r="B67" s="22"/>
      <c r="C67" s="23" t="s">
        <v>64</v>
      </c>
      <c r="D67" s="31">
        <v>3</v>
      </c>
      <c r="E67" s="31">
        <v>34.5</v>
      </c>
      <c r="F67" s="31">
        <v>3</v>
      </c>
      <c r="G67" s="31">
        <v>34.5</v>
      </c>
      <c r="H67" s="31"/>
      <c r="I67" s="31"/>
      <c r="J67" s="31">
        <v>2</v>
      </c>
      <c r="K67" s="31">
        <v>30</v>
      </c>
      <c r="L67" s="18"/>
      <c r="M67" s="18"/>
      <c r="N67" s="18"/>
      <c r="O67" s="18"/>
      <c r="P67" s="18"/>
      <c r="Q67" s="18"/>
    </row>
    <row r="68" spans="1:20" ht="12.75" customHeight="1" x14ac:dyDescent="0.2">
      <c r="A68" s="21"/>
      <c r="B68" s="22"/>
      <c r="C68" s="23" t="s">
        <v>65</v>
      </c>
      <c r="D68" s="31">
        <v>4</v>
      </c>
      <c r="E68" s="31">
        <v>23.5</v>
      </c>
      <c r="F68" s="31">
        <v>4</v>
      </c>
      <c r="G68" s="31">
        <v>23.5</v>
      </c>
      <c r="H68" s="31"/>
      <c r="I68" s="31"/>
      <c r="J68" s="31">
        <v>2</v>
      </c>
      <c r="K68" s="31">
        <v>14.5</v>
      </c>
      <c r="L68" s="18"/>
      <c r="M68" s="18"/>
      <c r="N68" s="18"/>
      <c r="O68" s="18"/>
      <c r="P68" s="18"/>
      <c r="Q68" s="18"/>
    </row>
    <row r="69" spans="1:20" ht="12.75" customHeight="1" x14ac:dyDescent="0.2">
      <c r="A69" s="21"/>
      <c r="B69" s="22"/>
      <c r="C69" s="23" t="s">
        <v>66</v>
      </c>
      <c r="D69" s="31">
        <v>2</v>
      </c>
      <c r="E69" s="31">
        <v>19.5</v>
      </c>
      <c r="F69" s="31">
        <v>2</v>
      </c>
      <c r="G69" s="31">
        <v>19.5</v>
      </c>
      <c r="H69" s="31"/>
      <c r="I69" s="31"/>
      <c r="J69" s="31">
        <v>1</v>
      </c>
      <c r="K69" s="31">
        <v>4.5</v>
      </c>
      <c r="L69" s="18"/>
      <c r="M69" s="18"/>
      <c r="N69" s="18"/>
      <c r="O69" s="18"/>
      <c r="P69" s="18"/>
      <c r="Q69" s="18"/>
    </row>
    <row r="70" spans="1:20" ht="12.75" customHeight="1" x14ac:dyDescent="0.2">
      <c r="A70" s="21"/>
      <c r="B70" s="22"/>
      <c r="C70" s="28" t="s">
        <v>30</v>
      </c>
      <c r="D70" s="29">
        <f>D65+D66+D67+D68+D69</f>
        <v>56</v>
      </c>
      <c r="E70" s="29">
        <f>E65+E66+E67+E68+E69</f>
        <v>534.6</v>
      </c>
      <c r="F70" s="29">
        <f>F65+F66+F67+F68+F69</f>
        <v>56</v>
      </c>
      <c r="G70" s="29">
        <f>G65+G66+G67+G68+G69</f>
        <v>534.6</v>
      </c>
      <c r="H70" s="29">
        <f t="shared" ref="H70:K70" si="4">SUM(H65:H69)</f>
        <v>1</v>
      </c>
      <c r="I70" s="29">
        <f t="shared" si="4"/>
        <v>80</v>
      </c>
      <c r="J70" s="29">
        <f t="shared" si="4"/>
        <v>43</v>
      </c>
      <c r="K70" s="29">
        <f t="shared" si="4"/>
        <v>347</v>
      </c>
      <c r="L70" s="18">
        <f t="shared" ref="L70:Q70" si="5">L65+L66+L67+L68+L69</f>
        <v>0</v>
      </c>
      <c r="M70" s="18">
        <f t="shared" si="5"/>
        <v>0</v>
      </c>
      <c r="N70" s="18">
        <f t="shared" si="5"/>
        <v>0</v>
      </c>
      <c r="O70" s="18">
        <f t="shared" si="5"/>
        <v>0</v>
      </c>
      <c r="P70" s="18">
        <f t="shared" si="5"/>
        <v>0</v>
      </c>
      <c r="Q70" s="18">
        <f t="shared" si="5"/>
        <v>0</v>
      </c>
    </row>
    <row r="71" spans="1:20" ht="12.75" customHeight="1" x14ac:dyDescent="0.2">
      <c r="A71" s="21"/>
      <c r="B71" s="22"/>
      <c r="C71" s="109" t="s">
        <v>67</v>
      </c>
      <c r="D71" s="109"/>
      <c r="E71" s="30"/>
      <c r="F71" s="30"/>
      <c r="G71" s="30"/>
      <c r="H71" s="30"/>
      <c r="I71" s="30"/>
      <c r="J71" s="30"/>
      <c r="K71" s="30"/>
      <c r="L71" s="18"/>
      <c r="M71" s="18"/>
      <c r="N71" s="18"/>
      <c r="O71" s="18"/>
      <c r="P71" s="18"/>
      <c r="Q71" s="18"/>
    </row>
    <row r="72" spans="1:20" ht="12.75" customHeight="1" x14ac:dyDescent="0.2">
      <c r="A72" s="21"/>
      <c r="B72" s="22"/>
      <c r="C72" s="23" t="s">
        <v>68</v>
      </c>
      <c r="D72" s="24">
        <v>51</v>
      </c>
      <c r="E72" s="24">
        <v>236.1</v>
      </c>
      <c r="F72" s="24">
        <v>51</v>
      </c>
      <c r="G72" s="24">
        <v>236.1</v>
      </c>
      <c r="H72" s="24"/>
      <c r="I72" s="24"/>
      <c r="J72" s="24">
        <v>54</v>
      </c>
      <c r="K72" s="24">
        <v>269.71000000000004</v>
      </c>
      <c r="L72" s="18"/>
      <c r="M72" s="18"/>
      <c r="N72" s="18"/>
      <c r="O72" s="18"/>
      <c r="P72" s="18"/>
      <c r="Q72" s="18"/>
    </row>
    <row r="73" spans="1:20" ht="12.75" customHeight="1" x14ac:dyDescent="0.2">
      <c r="A73" s="21"/>
      <c r="B73" s="22"/>
      <c r="C73" s="23" t="s">
        <v>69</v>
      </c>
      <c r="D73" s="24">
        <v>1</v>
      </c>
      <c r="E73" s="24">
        <v>15</v>
      </c>
      <c r="F73" s="24">
        <v>1</v>
      </c>
      <c r="G73" s="24">
        <v>15</v>
      </c>
      <c r="H73" s="24"/>
      <c r="I73" s="24"/>
      <c r="J73" s="24">
        <v>2</v>
      </c>
      <c r="K73" s="24">
        <v>25</v>
      </c>
      <c r="L73" s="18"/>
      <c r="M73" s="18"/>
      <c r="N73" s="18"/>
      <c r="O73" s="18"/>
      <c r="P73" s="18"/>
      <c r="Q73" s="18"/>
    </row>
    <row r="74" spans="1:20" ht="12.75" customHeight="1" x14ac:dyDescent="0.2">
      <c r="A74" s="21"/>
      <c r="B74" s="22"/>
      <c r="C74" s="23" t="s">
        <v>70</v>
      </c>
      <c r="D74" s="24">
        <v>13</v>
      </c>
      <c r="E74" s="24">
        <v>54.5</v>
      </c>
      <c r="F74" s="24">
        <v>13</v>
      </c>
      <c r="G74" s="24">
        <v>54.5</v>
      </c>
      <c r="H74" s="24"/>
      <c r="I74" s="24"/>
      <c r="J74" s="24">
        <v>10</v>
      </c>
      <c r="K74" s="24">
        <v>52</v>
      </c>
      <c r="L74" s="18"/>
      <c r="M74" s="18"/>
      <c r="N74" s="18"/>
      <c r="O74" s="18"/>
      <c r="P74" s="18"/>
      <c r="Q74" s="18"/>
    </row>
    <row r="75" spans="1:20" ht="12.75" customHeight="1" x14ac:dyDescent="0.2">
      <c r="A75" s="21"/>
      <c r="B75" s="22"/>
      <c r="C75" s="23" t="s">
        <v>71</v>
      </c>
      <c r="D75" s="24">
        <v>30</v>
      </c>
      <c r="E75" s="24">
        <v>124.3</v>
      </c>
      <c r="F75" s="24">
        <v>30</v>
      </c>
      <c r="G75" s="24">
        <v>124.3</v>
      </c>
      <c r="H75" s="24"/>
      <c r="I75" s="24"/>
      <c r="J75" s="24">
        <v>26</v>
      </c>
      <c r="K75" s="24">
        <v>138.95999999999998</v>
      </c>
      <c r="L75" s="18"/>
      <c r="M75" s="18"/>
      <c r="N75" s="18"/>
      <c r="O75" s="18"/>
      <c r="P75" s="18"/>
      <c r="Q75" s="18"/>
    </row>
    <row r="76" spans="1:20" ht="12.75" customHeight="1" x14ac:dyDescent="0.2">
      <c r="A76" s="21"/>
      <c r="B76" s="22"/>
      <c r="C76" s="23" t="s">
        <v>72</v>
      </c>
      <c r="D76" s="24">
        <v>6</v>
      </c>
      <c r="E76" s="24">
        <v>32</v>
      </c>
      <c r="F76" s="24">
        <v>6</v>
      </c>
      <c r="G76" s="24">
        <v>32</v>
      </c>
      <c r="H76" s="24"/>
      <c r="I76" s="24"/>
      <c r="J76" s="24">
        <v>4</v>
      </c>
      <c r="K76" s="24">
        <v>13</v>
      </c>
      <c r="L76" s="18"/>
      <c r="M76" s="18"/>
      <c r="N76" s="18"/>
      <c r="O76" s="18"/>
      <c r="P76" s="18"/>
      <c r="Q76" s="18"/>
    </row>
    <row r="77" spans="1:20" ht="12.75" customHeight="1" x14ac:dyDescent="0.2">
      <c r="A77" s="21"/>
      <c r="B77" s="22"/>
      <c r="C77" s="23" t="s">
        <v>73</v>
      </c>
      <c r="D77" s="24">
        <v>1</v>
      </c>
      <c r="E77" s="24">
        <v>4</v>
      </c>
      <c r="F77" s="24">
        <v>1</v>
      </c>
      <c r="G77" s="24">
        <v>4</v>
      </c>
      <c r="H77" s="24"/>
      <c r="I77" s="24"/>
      <c r="J77" s="24">
        <v>1</v>
      </c>
      <c r="K77" s="24">
        <v>4</v>
      </c>
      <c r="L77" s="18"/>
      <c r="M77" s="18"/>
      <c r="N77" s="18"/>
      <c r="O77" s="18"/>
      <c r="P77" s="18"/>
      <c r="Q77" s="18"/>
    </row>
    <row r="78" spans="1:20" ht="12.75" customHeight="1" x14ac:dyDescent="0.2">
      <c r="A78" s="21"/>
      <c r="B78" s="22"/>
      <c r="C78" s="28" t="s">
        <v>30</v>
      </c>
      <c r="D78" s="30">
        <f>D72+D73+D74+D75+D76+D77</f>
        <v>102</v>
      </c>
      <c r="E78" s="30">
        <f>E72+E73+E74+E75+E76+E77</f>
        <v>465.90000000000003</v>
      </c>
      <c r="F78" s="30">
        <f>F72+F73+F74+F75+F76+F77</f>
        <v>102</v>
      </c>
      <c r="G78" s="30">
        <f>G72+G73+G74+G75+G76+G77</f>
        <v>465.90000000000003</v>
      </c>
      <c r="H78" s="30">
        <f t="shared" ref="H78:Q78" si="6">H72+H73+H74+H75+H76+H77</f>
        <v>0</v>
      </c>
      <c r="I78" s="30">
        <f t="shared" si="6"/>
        <v>0</v>
      </c>
      <c r="J78" s="30">
        <f t="shared" si="6"/>
        <v>97</v>
      </c>
      <c r="K78" s="30">
        <f t="shared" si="6"/>
        <v>502.67</v>
      </c>
      <c r="L78" s="18">
        <f t="shared" si="6"/>
        <v>0</v>
      </c>
      <c r="M78" s="18">
        <f t="shared" si="6"/>
        <v>0</v>
      </c>
      <c r="N78" s="18">
        <f t="shared" si="6"/>
        <v>0</v>
      </c>
      <c r="O78" s="18">
        <f t="shared" si="6"/>
        <v>0</v>
      </c>
      <c r="P78" s="18">
        <f t="shared" si="6"/>
        <v>0</v>
      </c>
      <c r="Q78" s="18">
        <f t="shared" si="6"/>
        <v>0</v>
      </c>
    </row>
    <row r="79" spans="1:20" ht="12.75" customHeight="1" x14ac:dyDescent="0.2">
      <c r="A79" s="21"/>
      <c r="B79" s="22"/>
      <c r="C79" s="109" t="s">
        <v>74</v>
      </c>
      <c r="D79" s="109"/>
      <c r="E79" s="30"/>
      <c r="F79" s="30"/>
      <c r="G79" s="30"/>
      <c r="H79" s="30"/>
      <c r="I79" s="30"/>
      <c r="J79" s="30"/>
      <c r="K79" s="30"/>
      <c r="L79" s="18"/>
      <c r="M79" s="18"/>
      <c r="N79" s="18"/>
      <c r="O79" s="18"/>
      <c r="P79" s="18"/>
      <c r="Q79" s="18"/>
      <c r="T79" s="84"/>
    </row>
    <row r="80" spans="1:20" ht="12.75" customHeight="1" x14ac:dyDescent="0.2">
      <c r="A80" s="21"/>
      <c r="B80" s="22"/>
      <c r="C80" s="23" t="s">
        <v>75</v>
      </c>
      <c r="D80" s="31">
        <v>33</v>
      </c>
      <c r="E80" s="31">
        <v>160.80000000000001</v>
      </c>
      <c r="F80" s="31">
        <v>33</v>
      </c>
      <c r="G80" s="31">
        <v>160.80000000000001</v>
      </c>
      <c r="H80" s="26">
        <v>0</v>
      </c>
      <c r="I80" s="26">
        <v>0</v>
      </c>
      <c r="J80" s="26">
        <v>26</v>
      </c>
      <c r="K80" s="26">
        <v>127.3</v>
      </c>
      <c r="L80" s="27"/>
      <c r="M80" s="27"/>
      <c r="N80" s="27"/>
      <c r="O80" s="27"/>
      <c r="P80" s="27"/>
      <c r="Q80" s="27"/>
    </row>
    <row r="81" spans="1:20" ht="12.75" customHeight="1" x14ac:dyDescent="0.2">
      <c r="A81" s="21"/>
      <c r="B81" s="22"/>
      <c r="C81" s="23" t="s">
        <v>76</v>
      </c>
      <c r="D81" s="31">
        <v>47</v>
      </c>
      <c r="E81" s="31">
        <v>291.5</v>
      </c>
      <c r="F81" s="31">
        <v>47</v>
      </c>
      <c r="G81" s="31">
        <v>291.5</v>
      </c>
      <c r="H81" s="26">
        <v>0</v>
      </c>
      <c r="I81" s="26">
        <v>0</v>
      </c>
      <c r="J81" s="31">
        <v>30</v>
      </c>
      <c r="K81" s="31">
        <v>156.5</v>
      </c>
      <c r="L81" s="27"/>
      <c r="M81" s="27"/>
      <c r="N81" s="27"/>
      <c r="O81" s="27"/>
      <c r="P81" s="27"/>
      <c r="Q81" s="27"/>
    </row>
    <row r="82" spans="1:20" ht="12.75" customHeight="1" x14ac:dyDescent="0.2">
      <c r="A82" s="21"/>
      <c r="B82" s="22"/>
      <c r="C82" s="23" t="s">
        <v>77</v>
      </c>
      <c r="D82" s="26">
        <v>9</v>
      </c>
      <c r="E82" s="26">
        <v>33.5</v>
      </c>
      <c r="F82" s="26">
        <v>9</v>
      </c>
      <c r="G82" s="26">
        <v>33.5</v>
      </c>
      <c r="H82" s="26">
        <v>0</v>
      </c>
      <c r="I82" s="26">
        <v>0</v>
      </c>
      <c r="J82" s="26">
        <v>6</v>
      </c>
      <c r="K82" s="26">
        <v>24</v>
      </c>
      <c r="L82" s="18"/>
      <c r="M82" s="18"/>
      <c r="N82" s="18"/>
      <c r="O82" s="18"/>
      <c r="P82" s="18"/>
      <c r="Q82" s="18"/>
    </row>
    <row r="83" spans="1:20" ht="12.75" customHeight="1" x14ac:dyDescent="0.2">
      <c r="A83" s="21"/>
      <c r="B83" s="22"/>
      <c r="C83" s="23" t="s">
        <v>78</v>
      </c>
      <c r="D83" s="31">
        <v>35</v>
      </c>
      <c r="E83" s="31">
        <v>199.6</v>
      </c>
      <c r="F83" s="31">
        <v>35</v>
      </c>
      <c r="G83" s="31">
        <v>199.6</v>
      </c>
      <c r="H83" s="31"/>
      <c r="I83" s="31"/>
      <c r="J83" s="31">
        <v>26</v>
      </c>
      <c r="K83" s="31">
        <v>311.16000000000003</v>
      </c>
      <c r="L83" s="34"/>
      <c r="M83" s="18"/>
      <c r="N83" s="18"/>
      <c r="O83" s="18"/>
      <c r="P83" s="18"/>
      <c r="Q83" s="18"/>
    </row>
    <row r="84" spans="1:20" ht="12.75" customHeight="1" x14ac:dyDescent="0.2">
      <c r="A84" s="21"/>
      <c r="B84" s="22"/>
      <c r="C84" s="23" t="s">
        <v>79</v>
      </c>
      <c r="D84" s="26">
        <v>5</v>
      </c>
      <c r="E84" s="26">
        <v>20</v>
      </c>
      <c r="F84" s="26">
        <v>5</v>
      </c>
      <c r="G84" s="26">
        <v>20</v>
      </c>
      <c r="H84" s="26">
        <v>0</v>
      </c>
      <c r="I84" s="26">
        <v>0</v>
      </c>
      <c r="J84" s="26">
        <v>4</v>
      </c>
      <c r="K84" s="26">
        <v>16</v>
      </c>
      <c r="L84" s="18"/>
      <c r="M84" s="18"/>
      <c r="N84" s="18"/>
      <c r="O84" s="18"/>
      <c r="P84" s="18"/>
      <c r="Q84" s="18"/>
      <c r="T84" s="84"/>
    </row>
    <row r="85" spans="1:20" ht="12.75" customHeight="1" x14ac:dyDescent="0.2">
      <c r="A85" s="21"/>
      <c r="B85" s="22"/>
      <c r="C85" s="23" t="s">
        <v>80</v>
      </c>
      <c r="D85" s="26">
        <v>6</v>
      </c>
      <c r="E85" s="26">
        <v>23</v>
      </c>
      <c r="F85" s="26">
        <v>6</v>
      </c>
      <c r="G85" s="26">
        <v>23</v>
      </c>
      <c r="H85" s="26">
        <v>0</v>
      </c>
      <c r="I85" s="26">
        <v>0</v>
      </c>
      <c r="J85" s="26">
        <v>4</v>
      </c>
      <c r="K85" s="26">
        <v>16</v>
      </c>
      <c r="L85" s="18"/>
      <c r="M85" s="18"/>
      <c r="N85" s="18"/>
      <c r="O85" s="18"/>
      <c r="P85" s="18"/>
      <c r="Q85" s="18"/>
    </row>
    <row r="86" spans="1:20" ht="12.75" customHeight="1" x14ac:dyDescent="0.2">
      <c r="A86" s="21"/>
      <c r="B86" s="22"/>
      <c r="C86" s="23" t="s">
        <v>81</v>
      </c>
      <c r="D86" s="26">
        <v>6</v>
      </c>
      <c r="E86" s="26">
        <v>35.799999999999997</v>
      </c>
      <c r="F86" s="26">
        <v>6</v>
      </c>
      <c r="G86" s="26">
        <v>35.799999999999997</v>
      </c>
      <c r="H86" s="26">
        <v>0</v>
      </c>
      <c r="I86" s="26">
        <v>0</v>
      </c>
      <c r="J86" s="26">
        <v>4</v>
      </c>
      <c r="K86" s="26">
        <v>17</v>
      </c>
      <c r="L86" s="18"/>
      <c r="M86" s="18"/>
      <c r="N86" s="18"/>
      <c r="O86" s="18"/>
      <c r="P86" s="18"/>
      <c r="Q86" s="18"/>
    </row>
    <row r="87" spans="1:20" ht="12.75" customHeight="1" x14ac:dyDescent="0.2">
      <c r="A87" s="21"/>
      <c r="B87" s="22"/>
      <c r="C87" s="23" t="s">
        <v>82</v>
      </c>
      <c r="D87" s="26">
        <v>19</v>
      </c>
      <c r="E87" s="26">
        <v>89.5</v>
      </c>
      <c r="F87" s="26">
        <v>19</v>
      </c>
      <c r="G87" s="26">
        <v>89.5</v>
      </c>
      <c r="H87" s="26">
        <v>0</v>
      </c>
      <c r="I87" s="26">
        <v>0</v>
      </c>
      <c r="J87" s="26">
        <v>19</v>
      </c>
      <c r="K87" s="26">
        <v>90.5</v>
      </c>
      <c r="L87" s="18"/>
      <c r="M87" s="18"/>
      <c r="N87" s="18"/>
      <c r="O87" s="18"/>
      <c r="P87" s="18"/>
      <c r="Q87" s="18"/>
    </row>
    <row r="88" spans="1:20" ht="12.75" customHeight="1" x14ac:dyDescent="0.2">
      <c r="A88" s="21"/>
      <c r="B88" s="22"/>
      <c r="C88" s="23" t="s">
        <v>83</v>
      </c>
      <c r="D88" s="26">
        <v>17</v>
      </c>
      <c r="E88" s="26">
        <v>80.099999999999994</v>
      </c>
      <c r="F88" s="26">
        <v>17</v>
      </c>
      <c r="G88" s="26">
        <v>80.099999999999994</v>
      </c>
      <c r="H88" s="26">
        <v>0</v>
      </c>
      <c r="I88" s="26">
        <v>0</v>
      </c>
      <c r="J88" s="26">
        <v>14</v>
      </c>
      <c r="K88" s="26">
        <v>51.5</v>
      </c>
      <c r="L88" s="18"/>
      <c r="M88" s="18"/>
      <c r="N88" s="18"/>
      <c r="O88" s="18"/>
      <c r="P88" s="18"/>
      <c r="Q88" s="18"/>
    </row>
    <row r="89" spans="1:20" ht="12.75" customHeight="1" x14ac:dyDescent="0.2">
      <c r="A89" s="21"/>
      <c r="B89" s="22"/>
      <c r="C89" s="23" t="s">
        <v>84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18"/>
      <c r="M89" s="18"/>
      <c r="N89" s="18"/>
      <c r="O89" s="18"/>
      <c r="P89" s="18"/>
      <c r="Q89" s="18"/>
    </row>
    <row r="90" spans="1:20" ht="12.75" customHeight="1" x14ac:dyDescent="0.2">
      <c r="A90" s="21"/>
      <c r="B90" s="22"/>
      <c r="C90" s="23" t="s">
        <v>85</v>
      </c>
      <c r="D90" s="26">
        <v>9</v>
      </c>
      <c r="E90" s="26">
        <v>40</v>
      </c>
      <c r="F90" s="26">
        <v>9</v>
      </c>
      <c r="G90" s="26">
        <v>40</v>
      </c>
      <c r="H90" s="26">
        <v>0</v>
      </c>
      <c r="I90" s="26">
        <v>0</v>
      </c>
      <c r="J90" s="26">
        <v>6</v>
      </c>
      <c r="K90" s="26">
        <v>24</v>
      </c>
      <c r="L90" s="18"/>
      <c r="M90" s="18"/>
      <c r="N90" s="18"/>
      <c r="O90" s="18"/>
      <c r="P90" s="18"/>
      <c r="Q90" s="18"/>
    </row>
    <row r="91" spans="1:20" ht="12.75" customHeight="1" x14ac:dyDescent="0.2">
      <c r="A91" s="21"/>
      <c r="B91" s="22"/>
      <c r="C91" s="28" t="s">
        <v>30</v>
      </c>
      <c r="D91" s="29">
        <f>D80+D81+D82+D83+D84+D85+D86+D87+D88+D89+D90</f>
        <v>186</v>
      </c>
      <c r="E91" s="29">
        <f>E80+E81+E82+E83+E84+E85+E86+E87+E88+E89+E90</f>
        <v>973.8</v>
      </c>
      <c r="F91" s="29">
        <f>F80+F81+F82+F83+F84+F85+F86+F87+F88+F89+F90</f>
        <v>186</v>
      </c>
      <c r="G91" s="29">
        <f>G80+G81+G82+G83+G84+G85+G86+G87+G88+G89+G90</f>
        <v>973.8</v>
      </c>
      <c r="H91" s="29">
        <f t="shared" ref="H91:Q91" si="7">SUM(H80:H90)</f>
        <v>0</v>
      </c>
      <c r="I91" s="29">
        <f t="shared" si="7"/>
        <v>0</v>
      </c>
      <c r="J91" s="29">
        <f t="shared" si="7"/>
        <v>139</v>
      </c>
      <c r="K91" s="29">
        <f t="shared" si="7"/>
        <v>833.96</v>
      </c>
      <c r="L91" s="29">
        <f t="shared" si="7"/>
        <v>0</v>
      </c>
      <c r="M91" s="29">
        <f t="shared" si="7"/>
        <v>0</v>
      </c>
      <c r="N91" s="29">
        <f t="shared" si="7"/>
        <v>0</v>
      </c>
      <c r="O91" s="29">
        <f t="shared" si="7"/>
        <v>0</v>
      </c>
      <c r="P91" s="29">
        <f t="shared" si="7"/>
        <v>0</v>
      </c>
      <c r="Q91" s="29">
        <f t="shared" si="7"/>
        <v>0</v>
      </c>
    </row>
    <row r="92" spans="1:20" ht="12.75" customHeight="1" x14ac:dyDescent="0.2">
      <c r="A92" s="21"/>
      <c r="B92" s="22"/>
      <c r="C92" s="109" t="s">
        <v>86</v>
      </c>
      <c r="D92" s="109"/>
      <c r="E92" s="30"/>
      <c r="F92" s="30"/>
      <c r="G92" s="30"/>
      <c r="H92" s="30"/>
      <c r="I92" s="30"/>
      <c r="J92" s="30"/>
      <c r="K92" s="30"/>
      <c r="L92" s="18"/>
      <c r="M92" s="18"/>
      <c r="N92" s="18"/>
      <c r="O92" s="18"/>
      <c r="P92" s="18"/>
      <c r="Q92" s="18"/>
    </row>
    <row r="93" spans="1:20" ht="12.75" customHeight="1" x14ac:dyDescent="0.2">
      <c r="A93" s="21"/>
      <c r="B93" s="22"/>
      <c r="C93" s="23" t="s">
        <v>87</v>
      </c>
      <c r="D93" s="26">
        <v>10</v>
      </c>
      <c r="E93" s="26">
        <v>64</v>
      </c>
      <c r="F93" s="26">
        <v>10</v>
      </c>
      <c r="G93" s="26">
        <v>64</v>
      </c>
      <c r="H93" s="26"/>
      <c r="I93" s="26"/>
      <c r="J93" s="26">
        <v>11</v>
      </c>
      <c r="K93" s="26">
        <v>69</v>
      </c>
      <c r="L93" s="18"/>
      <c r="M93" s="18"/>
      <c r="N93" s="18"/>
      <c r="O93" s="18"/>
      <c r="P93" s="18"/>
      <c r="Q93" s="18"/>
    </row>
    <row r="94" spans="1:20" ht="12.75" customHeight="1" x14ac:dyDescent="0.2">
      <c r="A94" s="21"/>
      <c r="B94" s="22"/>
      <c r="C94" s="23" t="s">
        <v>88</v>
      </c>
      <c r="D94" s="26">
        <v>14</v>
      </c>
      <c r="E94" s="26">
        <v>73</v>
      </c>
      <c r="F94" s="26">
        <v>14</v>
      </c>
      <c r="G94" s="26">
        <v>73</v>
      </c>
      <c r="H94" s="26"/>
      <c r="I94" s="26"/>
      <c r="J94" s="26">
        <v>12</v>
      </c>
      <c r="K94" s="26">
        <v>64</v>
      </c>
      <c r="L94" s="18"/>
      <c r="M94" s="18"/>
      <c r="N94" s="18"/>
      <c r="O94" s="18"/>
      <c r="P94" s="18"/>
      <c r="Q94" s="18"/>
    </row>
    <row r="95" spans="1:20" ht="12.75" customHeight="1" x14ac:dyDescent="0.2">
      <c r="A95" s="21"/>
      <c r="B95" s="22"/>
      <c r="C95" s="23" t="s">
        <v>89</v>
      </c>
      <c r="D95" s="26">
        <v>15</v>
      </c>
      <c r="E95" s="26">
        <v>71.33</v>
      </c>
      <c r="F95" s="26">
        <v>15</v>
      </c>
      <c r="G95" s="26">
        <v>71.33</v>
      </c>
      <c r="H95" s="26"/>
      <c r="I95" s="26"/>
      <c r="J95" s="26">
        <v>10</v>
      </c>
      <c r="K95" s="26">
        <v>43</v>
      </c>
      <c r="L95" s="18"/>
      <c r="M95" s="18"/>
      <c r="N95" s="18"/>
      <c r="O95" s="18"/>
      <c r="P95" s="18"/>
      <c r="Q95" s="18"/>
    </row>
    <row r="96" spans="1:20" ht="12.75" customHeight="1" x14ac:dyDescent="0.2">
      <c r="A96" s="21"/>
      <c r="B96" s="22"/>
      <c r="C96" s="23" t="s">
        <v>73</v>
      </c>
      <c r="D96" s="26"/>
      <c r="E96" s="26"/>
      <c r="F96" s="26"/>
      <c r="G96" s="26"/>
      <c r="H96" s="26"/>
      <c r="I96" s="26"/>
      <c r="J96" s="26">
        <v>2</v>
      </c>
      <c r="K96" s="26">
        <v>4.25</v>
      </c>
      <c r="L96" s="18"/>
      <c r="M96" s="18"/>
      <c r="N96" s="18"/>
      <c r="O96" s="18"/>
      <c r="P96" s="18"/>
      <c r="Q96" s="18"/>
    </row>
    <row r="97" spans="1:17" ht="12.75" customHeight="1" x14ac:dyDescent="0.2">
      <c r="A97" s="21"/>
      <c r="B97" s="22"/>
      <c r="C97" s="23" t="s">
        <v>90</v>
      </c>
      <c r="D97" s="26"/>
      <c r="E97" s="26"/>
      <c r="F97" s="26"/>
      <c r="G97" s="26"/>
      <c r="H97" s="26"/>
      <c r="I97" s="26"/>
      <c r="J97" s="26"/>
      <c r="K97" s="26"/>
      <c r="L97" s="18"/>
      <c r="M97" s="18"/>
      <c r="N97" s="18"/>
      <c r="O97" s="18"/>
      <c r="P97" s="18"/>
      <c r="Q97" s="18"/>
    </row>
    <row r="98" spans="1:17" ht="12.75" customHeight="1" x14ac:dyDescent="0.2">
      <c r="A98" s="21"/>
      <c r="B98" s="22"/>
      <c r="C98" s="23" t="s">
        <v>91</v>
      </c>
      <c r="D98" s="26"/>
      <c r="E98" s="26"/>
      <c r="F98" s="26"/>
      <c r="G98" s="26"/>
      <c r="H98" s="26"/>
      <c r="I98" s="26"/>
      <c r="J98" s="26"/>
      <c r="K98" s="26"/>
      <c r="L98" s="18"/>
      <c r="M98" s="18"/>
      <c r="N98" s="18"/>
      <c r="O98" s="18"/>
      <c r="P98" s="18"/>
      <c r="Q98" s="18"/>
    </row>
    <row r="99" spans="1:17" ht="12.75" customHeight="1" x14ac:dyDescent="0.2">
      <c r="A99" s="21"/>
      <c r="B99" s="22"/>
      <c r="C99" s="23" t="s">
        <v>92</v>
      </c>
      <c r="D99" s="26"/>
      <c r="E99" s="26"/>
      <c r="F99" s="26"/>
      <c r="G99" s="26"/>
      <c r="H99" s="26"/>
      <c r="I99" s="26"/>
      <c r="J99" s="26"/>
      <c r="K99" s="26"/>
      <c r="L99" s="18"/>
      <c r="M99" s="18"/>
      <c r="N99" s="18"/>
      <c r="O99" s="18"/>
      <c r="P99" s="18"/>
      <c r="Q99" s="18"/>
    </row>
    <row r="100" spans="1:17" ht="12.75" customHeight="1" x14ac:dyDescent="0.2">
      <c r="A100" s="21"/>
      <c r="B100" s="22"/>
      <c r="C100" s="23" t="s">
        <v>93</v>
      </c>
      <c r="D100" s="26">
        <v>21</v>
      </c>
      <c r="E100" s="26">
        <v>103</v>
      </c>
      <c r="F100" s="26">
        <v>21</v>
      </c>
      <c r="G100" s="26">
        <v>103</v>
      </c>
      <c r="H100" s="26"/>
      <c r="I100" s="26"/>
      <c r="J100" s="26">
        <v>19</v>
      </c>
      <c r="K100" s="26">
        <v>84</v>
      </c>
      <c r="L100" s="18"/>
      <c r="M100" s="18"/>
      <c r="N100" s="18"/>
      <c r="O100" s="18"/>
      <c r="P100" s="18"/>
      <c r="Q100" s="18"/>
    </row>
    <row r="101" spans="1:17" ht="12.75" customHeight="1" x14ac:dyDescent="0.2">
      <c r="A101" s="21"/>
      <c r="B101" s="22"/>
      <c r="C101" s="23" t="s">
        <v>94</v>
      </c>
      <c r="D101" s="26"/>
      <c r="E101" s="26"/>
      <c r="F101" s="26"/>
      <c r="G101" s="26"/>
      <c r="H101" s="26"/>
      <c r="I101" s="26"/>
      <c r="J101" s="26">
        <v>1</v>
      </c>
      <c r="K101" s="26">
        <v>4</v>
      </c>
      <c r="L101" s="18"/>
      <c r="M101" s="18"/>
      <c r="N101" s="18"/>
      <c r="O101" s="18"/>
      <c r="P101" s="18"/>
      <c r="Q101" s="18"/>
    </row>
    <row r="102" spans="1:17" ht="12.75" customHeight="1" x14ac:dyDescent="0.2">
      <c r="A102" s="21"/>
      <c r="B102" s="22"/>
      <c r="C102" s="23" t="s">
        <v>30</v>
      </c>
      <c r="D102" s="29">
        <f>D93+D94+D95+D96+D97+D98+D99+D100+D101</f>
        <v>60</v>
      </c>
      <c r="E102" s="29">
        <f>E93+E94+E95+E96+E97+E98+E99+E100+E101</f>
        <v>311.33</v>
      </c>
      <c r="F102" s="29">
        <f>F93+F94+F95+F96+F97+F98+F99+F100+F101</f>
        <v>60</v>
      </c>
      <c r="G102" s="29">
        <f>G93+G94+G95+G96+G97+G98+G99+G100+G101</f>
        <v>311.33</v>
      </c>
      <c r="H102" s="30">
        <f t="shared" ref="H102:Q102" si="8">H93+H94+H95+H96+H97+H98+H99+H100+H101</f>
        <v>0</v>
      </c>
      <c r="I102" s="30">
        <f t="shared" si="8"/>
        <v>0</v>
      </c>
      <c r="J102" s="30">
        <f t="shared" si="8"/>
        <v>55</v>
      </c>
      <c r="K102" s="30">
        <f t="shared" si="8"/>
        <v>268.25</v>
      </c>
      <c r="L102" s="18">
        <f t="shared" si="8"/>
        <v>0</v>
      </c>
      <c r="M102" s="18">
        <f t="shared" si="8"/>
        <v>0</v>
      </c>
      <c r="N102" s="18">
        <f t="shared" si="8"/>
        <v>0</v>
      </c>
      <c r="O102" s="18">
        <f t="shared" si="8"/>
        <v>0</v>
      </c>
      <c r="P102" s="18">
        <f t="shared" si="8"/>
        <v>0</v>
      </c>
      <c r="Q102" s="18">
        <f t="shared" si="8"/>
        <v>0</v>
      </c>
    </row>
    <row r="103" spans="1:17" ht="12.75" customHeight="1" x14ac:dyDescent="0.2">
      <c r="A103" s="21"/>
      <c r="B103" s="22"/>
      <c r="C103" s="109" t="s">
        <v>95</v>
      </c>
      <c r="D103" s="109"/>
      <c r="E103" s="30"/>
      <c r="F103" s="30"/>
      <c r="G103" s="30"/>
      <c r="H103" s="30"/>
      <c r="I103" s="30"/>
      <c r="J103" s="30"/>
      <c r="K103" s="30"/>
      <c r="L103" s="18"/>
      <c r="M103" s="18"/>
      <c r="N103" s="18"/>
      <c r="O103" s="18"/>
      <c r="P103" s="18"/>
      <c r="Q103" s="18"/>
    </row>
    <row r="104" spans="1:17" ht="12.75" customHeight="1" x14ac:dyDescent="0.2">
      <c r="A104" s="21"/>
      <c r="B104" s="23"/>
      <c r="C104" s="23" t="s">
        <v>96</v>
      </c>
      <c r="D104" s="26">
        <v>70</v>
      </c>
      <c r="E104" s="26">
        <v>392.5</v>
      </c>
      <c r="F104" s="26">
        <v>70</v>
      </c>
      <c r="G104" s="26">
        <v>392.5</v>
      </c>
      <c r="H104" s="26"/>
      <c r="I104" s="26"/>
      <c r="J104" s="26">
        <v>73</v>
      </c>
      <c r="K104" s="26">
        <v>413.5</v>
      </c>
      <c r="L104" s="18"/>
      <c r="M104" s="34"/>
      <c r="N104" s="18"/>
      <c r="O104" s="18"/>
      <c r="P104" s="18"/>
      <c r="Q104" s="18"/>
    </row>
    <row r="105" spans="1:17" ht="12.75" customHeight="1" x14ac:dyDescent="0.2">
      <c r="A105" s="21"/>
      <c r="B105" s="23"/>
      <c r="C105" s="23" t="s">
        <v>97</v>
      </c>
      <c r="D105" s="26">
        <v>12</v>
      </c>
      <c r="E105" s="26">
        <v>51.5</v>
      </c>
      <c r="F105" s="26">
        <v>12</v>
      </c>
      <c r="G105" s="26">
        <v>51.5</v>
      </c>
      <c r="H105" s="26"/>
      <c r="I105" s="26"/>
      <c r="J105" s="26">
        <v>10</v>
      </c>
      <c r="K105" s="26">
        <v>36.5</v>
      </c>
      <c r="L105" s="18"/>
      <c r="M105" s="34"/>
      <c r="N105" s="18"/>
      <c r="O105" s="18"/>
      <c r="P105" s="18"/>
      <c r="Q105" s="18"/>
    </row>
    <row r="106" spans="1:17" ht="12.75" customHeight="1" x14ac:dyDescent="0.2">
      <c r="A106" s="21"/>
      <c r="B106" s="21"/>
      <c r="C106" s="23" t="s">
        <v>98</v>
      </c>
      <c r="D106" s="31">
        <v>30</v>
      </c>
      <c r="E106" s="31">
        <v>197</v>
      </c>
      <c r="F106" s="31">
        <v>30</v>
      </c>
      <c r="G106" s="31">
        <v>197</v>
      </c>
      <c r="H106" s="31"/>
      <c r="I106" s="31"/>
      <c r="J106" s="31">
        <v>26</v>
      </c>
      <c r="K106" s="31">
        <v>145</v>
      </c>
      <c r="L106" s="18"/>
      <c r="M106" s="18"/>
      <c r="N106" s="18"/>
      <c r="O106" s="18"/>
      <c r="P106" s="18"/>
      <c r="Q106" s="18"/>
    </row>
    <row r="107" spans="1:17" ht="12.75" customHeight="1" x14ac:dyDescent="0.2">
      <c r="A107" s="21"/>
      <c r="B107" s="23"/>
      <c r="C107" s="23" t="s">
        <v>99</v>
      </c>
      <c r="D107" s="26">
        <v>53</v>
      </c>
      <c r="E107" s="26">
        <v>270.5</v>
      </c>
      <c r="F107" s="26">
        <v>53</v>
      </c>
      <c r="G107" s="26">
        <v>270.5</v>
      </c>
      <c r="H107" s="26"/>
      <c r="I107" s="26"/>
      <c r="J107" s="26">
        <v>61</v>
      </c>
      <c r="K107" s="26">
        <v>416.5</v>
      </c>
      <c r="L107" s="34"/>
      <c r="M107" s="18"/>
      <c r="N107" s="18"/>
      <c r="O107" s="18"/>
      <c r="P107" s="18"/>
      <c r="Q107" s="18"/>
    </row>
    <row r="108" spans="1:17" ht="12.75" customHeight="1" x14ac:dyDescent="0.2">
      <c r="A108" s="21"/>
      <c r="B108" s="23"/>
      <c r="C108" s="23" t="s">
        <v>100</v>
      </c>
      <c r="D108" s="26">
        <v>43</v>
      </c>
      <c r="E108" s="26">
        <v>246.5</v>
      </c>
      <c r="F108" s="26">
        <v>43</v>
      </c>
      <c r="G108" s="26">
        <v>246.5</v>
      </c>
      <c r="H108" s="26"/>
      <c r="I108" s="26"/>
      <c r="J108" s="26">
        <v>36</v>
      </c>
      <c r="K108" s="26">
        <v>220.5</v>
      </c>
      <c r="L108" s="18"/>
      <c r="M108" s="18"/>
      <c r="N108" s="18"/>
      <c r="O108" s="18"/>
      <c r="P108" s="18"/>
      <c r="Q108" s="18"/>
    </row>
    <row r="109" spans="1:17" ht="12.75" customHeight="1" x14ac:dyDescent="0.2">
      <c r="A109" s="21"/>
      <c r="B109" s="23"/>
      <c r="C109" s="23" t="s">
        <v>101</v>
      </c>
      <c r="D109" s="26">
        <v>27</v>
      </c>
      <c r="E109" s="26">
        <v>124.5</v>
      </c>
      <c r="F109" s="26">
        <v>27</v>
      </c>
      <c r="G109" s="26">
        <v>124.5</v>
      </c>
      <c r="H109" s="26"/>
      <c r="I109" s="26"/>
      <c r="J109" s="26">
        <v>24</v>
      </c>
      <c r="K109" s="26">
        <v>108.5</v>
      </c>
      <c r="L109" s="18"/>
      <c r="M109" s="18"/>
      <c r="N109" s="18"/>
      <c r="O109" s="18"/>
      <c r="P109" s="18"/>
      <c r="Q109" s="18"/>
    </row>
    <row r="110" spans="1:17" ht="12.75" customHeight="1" x14ac:dyDescent="0.2">
      <c r="A110" s="21"/>
      <c r="B110" s="21"/>
      <c r="C110" s="23" t="s">
        <v>102</v>
      </c>
      <c r="D110" s="31">
        <v>17</v>
      </c>
      <c r="E110" s="31">
        <v>111</v>
      </c>
      <c r="F110" s="31">
        <v>17</v>
      </c>
      <c r="G110" s="31">
        <v>111</v>
      </c>
      <c r="H110" s="31"/>
      <c r="I110" s="31"/>
      <c r="J110" s="31">
        <v>8</v>
      </c>
      <c r="K110" s="31">
        <v>45</v>
      </c>
      <c r="L110" s="18"/>
      <c r="M110" s="18"/>
      <c r="N110" s="18"/>
      <c r="O110" s="18"/>
      <c r="P110" s="18"/>
      <c r="Q110" s="18"/>
    </row>
    <row r="111" spans="1:17" ht="12.75" customHeight="1" x14ac:dyDescent="0.2">
      <c r="A111" s="21"/>
      <c r="B111" s="21"/>
      <c r="C111" s="23" t="s">
        <v>103</v>
      </c>
      <c r="D111" s="31">
        <v>17</v>
      </c>
      <c r="E111" s="31">
        <v>117.5</v>
      </c>
      <c r="F111" s="31">
        <v>17</v>
      </c>
      <c r="G111" s="31">
        <v>117.5</v>
      </c>
      <c r="H111" s="31"/>
      <c r="I111" s="31"/>
      <c r="J111" s="31">
        <v>16</v>
      </c>
      <c r="K111" s="31">
        <v>101.4</v>
      </c>
      <c r="L111" s="18"/>
      <c r="M111" s="18"/>
      <c r="N111" s="18"/>
      <c r="O111" s="18"/>
      <c r="P111" s="18"/>
      <c r="Q111" s="18"/>
    </row>
    <row r="112" spans="1:17" ht="12.75" customHeight="1" x14ac:dyDescent="0.2">
      <c r="A112" s="21"/>
      <c r="B112" s="22"/>
      <c r="C112" s="23" t="s">
        <v>104</v>
      </c>
      <c r="D112" s="31"/>
      <c r="E112" s="31"/>
      <c r="F112" s="31"/>
      <c r="G112" s="31"/>
      <c r="H112" s="31"/>
      <c r="I112" s="31"/>
      <c r="J112" s="31">
        <v>1</v>
      </c>
      <c r="K112" s="31">
        <v>8.6</v>
      </c>
      <c r="L112" s="18"/>
      <c r="M112" s="18"/>
      <c r="N112" s="18"/>
      <c r="O112" s="18"/>
      <c r="P112" s="18"/>
      <c r="Q112" s="18"/>
    </row>
    <row r="113" spans="1:17" ht="12.75" customHeight="1" x14ac:dyDescent="0.2">
      <c r="A113" s="21"/>
      <c r="B113" s="23"/>
      <c r="C113" s="23" t="s">
        <v>105</v>
      </c>
      <c r="D113" s="26">
        <v>9</v>
      </c>
      <c r="E113" s="26">
        <v>31</v>
      </c>
      <c r="F113" s="26">
        <v>9</v>
      </c>
      <c r="G113" s="26">
        <v>31</v>
      </c>
      <c r="H113" s="26"/>
      <c r="I113" s="26"/>
      <c r="J113" s="26">
        <v>8</v>
      </c>
      <c r="K113" s="26">
        <v>26</v>
      </c>
      <c r="L113" s="18"/>
      <c r="M113" s="18"/>
      <c r="N113" s="18"/>
      <c r="O113" s="18"/>
      <c r="P113" s="18"/>
      <c r="Q113" s="18"/>
    </row>
    <row r="114" spans="1:17" ht="12.75" customHeight="1" x14ac:dyDescent="0.2">
      <c r="A114" s="21"/>
      <c r="B114" s="23"/>
      <c r="C114" s="23" t="s">
        <v>106</v>
      </c>
      <c r="D114" s="26">
        <v>8</v>
      </c>
      <c r="E114" s="26">
        <v>24</v>
      </c>
      <c r="F114" s="26">
        <v>8</v>
      </c>
      <c r="G114" s="26">
        <v>24</v>
      </c>
      <c r="H114" s="26"/>
      <c r="I114" s="26"/>
      <c r="J114" s="26">
        <v>10</v>
      </c>
      <c r="K114" s="26">
        <v>30</v>
      </c>
      <c r="L114" s="18"/>
      <c r="M114" s="18"/>
      <c r="N114" s="18"/>
      <c r="O114" s="18"/>
      <c r="P114" s="18"/>
      <c r="Q114" s="18"/>
    </row>
    <row r="115" spans="1:17" ht="12.75" customHeight="1" x14ac:dyDescent="0.2">
      <c r="A115" s="21"/>
      <c r="B115" s="22"/>
      <c r="C115" s="23" t="s">
        <v>30</v>
      </c>
      <c r="D115" s="27">
        <f>D104+D105+D106+D107+D108+D109+D110+D111+D112+D113+D114</f>
        <v>286</v>
      </c>
      <c r="E115" s="27">
        <f>E104+E105+E106+E107+E108+E109+E110+E111+E112+E113+E114</f>
        <v>1566</v>
      </c>
      <c r="F115" s="27">
        <f>F104+F105+F106+F107+F108+F109+F110+F111+F112+F113+F114</f>
        <v>286</v>
      </c>
      <c r="G115" s="27">
        <f>G104+G105+G106+G107+G108+G109+G110+G111+G112+G113+G114</f>
        <v>1566</v>
      </c>
      <c r="H115" s="36">
        <f t="shared" ref="H115:Q115" si="9">H104+H105+H106+H107+H108+H109+H110+H111+H112+H113+H114</f>
        <v>0</v>
      </c>
      <c r="I115" s="36">
        <f t="shared" si="9"/>
        <v>0</v>
      </c>
      <c r="J115" s="36">
        <f t="shared" si="9"/>
        <v>273</v>
      </c>
      <c r="K115" s="36">
        <f t="shared" si="9"/>
        <v>1551.5</v>
      </c>
      <c r="L115" s="18">
        <f t="shared" si="9"/>
        <v>0</v>
      </c>
      <c r="M115" s="18">
        <f t="shared" si="9"/>
        <v>0</v>
      </c>
      <c r="N115" s="18">
        <f t="shared" si="9"/>
        <v>0</v>
      </c>
      <c r="O115" s="18">
        <f t="shared" si="9"/>
        <v>0</v>
      </c>
      <c r="P115" s="18">
        <f t="shared" si="9"/>
        <v>0</v>
      </c>
      <c r="Q115" s="18">
        <f t="shared" si="9"/>
        <v>0</v>
      </c>
    </row>
    <row r="116" spans="1:17" ht="12.75" customHeight="1" x14ac:dyDescent="0.2">
      <c r="A116" s="21"/>
      <c r="B116" s="22"/>
      <c r="C116" s="109" t="s">
        <v>107</v>
      </c>
      <c r="D116" s="109"/>
      <c r="E116" s="30"/>
      <c r="F116" s="30"/>
      <c r="G116" s="30"/>
      <c r="H116" s="30"/>
      <c r="I116" s="30"/>
      <c r="J116" s="30"/>
      <c r="K116" s="30"/>
      <c r="L116" s="18"/>
      <c r="M116" s="18"/>
      <c r="N116" s="18"/>
      <c r="O116" s="18"/>
      <c r="P116" s="18"/>
      <c r="Q116" s="18"/>
    </row>
    <row r="117" spans="1:17" ht="12.75" customHeight="1" x14ac:dyDescent="0.2">
      <c r="A117" s="21"/>
      <c r="B117" s="37"/>
      <c r="C117" s="37" t="s">
        <v>108</v>
      </c>
      <c r="D117" s="29"/>
      <c r="E117" s="29"/>
      <c r="F117" s="29"/>
      <c r="G117" s="29"/>
      <c r="H117" s="29"/>
      <c r="I117" s="29"/>
      <c r="J117" s="29"/>
      <c r="K117" s="29"/>
      <c r="L117" s="18"/>
      <c r="M117" s="18"/>
      <c r="N117" s="18"/>
      <c r="O117" s="18"/>
      <c r="P117" s="18"/>
      <c r="Q117" s="18"/>
    </row>
    <row r="118" spans="1:17" ht="12.75" customHeight="1" x14ac:dyDescent="0.2">
      <c r="A118" s="21"/>
      <c r="B118" s="37"/>
      <c r="C118" s="37" t="s">
        <v>109</v>
      </c>
      <c r="D118" s="31">
        <v>3</v>
      </c>
      <c r="E118" s="31">
        <v>14.2</v>
      </c>
      <c r="F118" s="31">
        <v>3</v>
      </c>
      <c r="G118" s="31">
        <v>14.2</v>
      </c>
      <c r="H118" s="31"/>
      <c r="I118" s="31"/>
      <c r="J118" s="31">
        <v>4</v>
      </c>
      <c r="K118" s="31">
        <v>37</v>
      </c>
      <c r="L118" s="18"/>
      <c r="M118" s="18"/>
      <c r="N118" s="18"/>
      <c r="O118" s="18"/>
      <c r="P118" s="18"/>
      <c r="Q118" s="18"/>
    </row>
    <row r="119" spans="1:17" ht="12.75" customHeight="1" x14ac:dyDescent="0.2">
      <c r="A119" s="21"/>
      <c r="B119" s="37"/>
      <c r="C119" s="37" t="s">
        <v>110</v>
      </c>
      <c r="D119" s="31">
        <v>19</v>
      </c>
      <c r="E119" s="31">
        <v>85.5</v>
      </c>
      <c r="F119" s="31">
        <v>19</v>
      </c>
      <c r="G119" s="31">
        <v>85.5</v>
      </c>
      <c r="H119" s="31"/>
      <c r="I119" s="31"/>
      <c r="J119" s="31">
        <v>18</v>
      </c>
      <c r="K119" s="31">
        <v>81</v>
      </c>
      <c r="L119" s="18"/>
      <c r="M119" s="18"/>
      <c r="N119" s="18"/>
      <c r="O119" s="18"/>
      <c r="P119" s="18"/>
      <c r="Q119" s="18"/>
    </row>
    <row r="120" spans="1:17" ht="12.75" customHeight="1" x14ac:dyDescent="0.2">
      <c r="A120" s="21"/>
      <c r="B120" s="37"/>
      <c r="C120" s="37" t="s">
        <v>111</v>
      </c>
      <c r="D120" s="31">
        <v>17</v>
      </c>
      <c r="E120" s="31">
        <v>91</v>
      </c>
      <c r="F120" s="31">
        <v>17</v>
      </c>
      <c r="G120" s="31">
        <v>91</v>
      </c>
      <c r="H120" s="31"/>
      <c r="I120" s="31"/>
      <c r="J120" s="31">
        <v>16</v>
      </c>
      <c r="K120" s="31">
        <v>94</v>
      </c>
      <c r="L120" s="18"/>
      <c r="M120" s="18"/>
      <c r="N120" s="18"/>
      <c r="O120" s="18"/>
      <c r="P120" s="18"/>
      <c r="Q120" s="18"/>
    </row>
    <row r="121" spans="1:17" ht="12.75" customHeight="1" x14ac:dyDescent="0.2">
      <c r="A121" s="21"/>
      <c r="B121" s="37"/>
      <c r="C121" s="37" t="s">
        <v>112</v>
      </c>
      <c r="D121" s="31">
        <v>35</v>
      </c>
      <c r="E121" s="31">
        <v>154.19999999999999</v>
      </c>
      <c r="F121" s="31">
        <v>31</v>
      </c>
      <c r="G121" s="31">
        <v>132.5</v>
      </c>
      <c r="H121" s="31"/>
      <c r="I121" s="31"/>
      <c r="J121" s="31">
        <v>28</v>
      </c>
      <c r="K121" s="31">
        <v>188</v>
      </c>
      <c r="L121" s="18"/>
      <c r="M121" s="18"/>
      <c r="N121" s="18"/>
      <c r="O121" s="18"/>
      <c r="P121" s="18"/>
      <c r="Q121" s="18"/>
    </row>
    <row r="122" spans="1:17" ht="12.75" customHeight="1" x14ac:dyDescent="0.2">
      <c r="A122" s="21"/>
      <c r="B122" s="37"/>
      <c r="C122" s="37" t="s">
        <v>113</v>
      </c>
      <c r="D122" s="31">
        <v>17</v>
      </c>
      <c r="E122" s="31">
        <v>184.5</v>
      </c>
      <c r="F122" s="31">
        <v>17</v>
      </c>
      <c r="G122" s="31">
        <v>184.5</v>
      </c>
      <c r="H122" s="31"/>
      <c r="I122" s="31"/>
      <c r="J122" s="31">
        <v>19</v>
      </c>
      <c r="K122" s="31">
        <v>190</v>
      </c>
      <c r="L122" s="18"/>
      <c r="M122" s="18"/>
      <c r="N122" s="18"/>
      <c r="O122" s="18"/>
      <c r="P122" s="18"/>
      <c r="Q122" s="18"/>
    </row>
    <row r="123" spans="1:17" ht="12.75" customHeight="1" x14ac:dyDescent="0.2">
      <c r="A123" s="21"/>
      <c r="B123" s="37"/>
      <c r="C123" s="37" t="s">
        <v>114</v>
      </c>
      <c r="D123" s="31"/>
      <c r="E123" s="31"/>
      <c r="F123" s="31"/>
      <c r="G123" s="31"/>
      <c r="H123" s="31"/>
      <c r="I123" s="31"/>
      <c r="J123" s="31"/>
      <c r="K123" s="31"/>
      <c r="L123" s="18"/>
      <c r="M123" s="18"/>
      <c r="N123" s="18"/>
      <c r="O123" s="18"/>
      <c r="P123" s="18"/>
      <c r="Q123" s="18"/>
    </row>
    <row r="124" spans="1:17" ht="12.75" customHeight="1" x14ac:dyDescent="0.2">
      <c r="A124" s="21"/>
      <c r="B124" s="37"/>
      <c r="C124" s="37" t="s">
        <v>115</v>
      </c>
      <c r="D124" s="31">
        <v>2</v>
      </c>
      <c r="E124" s="31">
        <v>9</v>
      </c>
      <c r="F124" s="31">
        <v>2</v>
      </c>
      <c r="G124" s="31">
        <v>9</v>
      </c>
      <c r="H124" s="31"/>
      <c r="I124" s="31"/>
      <c r="J124" s="31">
        <v>6</v>
      </c>
      <c r="K124" s="31">
        <v>27</v>
      </c>
      <c r="L124" s="18"/>
      <c r="M124" s="18"/>
      <c r="N124" s="18"/>
      <c r="O124" s="18"/>
      <c r="P124" s="18"/>
      <c r="Q124" s="18"/>
    </row>
    <row r="125" spans="1:17" ht="12.75" customHeight="1" x14ac:dyDescent="0.2">
      <c r="A125" s="21"/>
      <c r="B125" s="37"/>
      <c r="C125" s="37" t="s">
        <v>116</v>
      </c>
      <c r="D125" s="31"/>
      <c r="E125" s="31"/>
      <c r="F125" s="31"/>
      <c r="G125" s="31"/>
      <c r="H125" s="31"/>
      <c r="I125" s="31"/>
      <c r="J125" s="31"/>
      <c r="K125" s="31"/>
      <c r="L125" s="18"/>
      <c r="M125" s="18"/>
      <c r="N125" s="18"/>
      <c r="O125" s="18"/>
      <c r="P125" s="18"/>
      <c r="Q125" s="18"/>
    </row>
    <row r="126" spans="1:17" ht="12.75" customHeight="1" x14ac:dyDescent="0.2">
      <c r="A126" s="21"/>
      <c r="B126" s="37"/>
      <c r="C126" s="37" t="s">
        <v>117</v>
      </c>
      <c r="D126" s="31">
        <v>4</v>
      </c>
      <c r="E126" s="31">
        <v>18</v>
      </c>
      <c r="F126" s="31">
        <v>3</v>
      </c>
      <c r="G126" s="31">
        <v>13.5</v>
      </c>
      <c r="H126" s="31"/>
      <c r="I126" s="31"/>
      <c r="J126" s="31">
        <v>3</v>
      </c>
      <c r="K126" s="31">
        <v>13.5</v>
      </c>
      <c r="L126" s="18"/>
      <c r="M126" s="18"/>
      <c r="N126" s="18"/>
      <c r="O126" s="18"/>
      <c r="P126" s="18"/>
      <c r="Q126" s="18"/>
    </row>
    <row r="127" spans="1:17" ht="12.75" customHeight="1" x14ac:dyDescent="0.2">
      <c r="A127" s="21"/>
      <c r="B127" s="38"/>
      <c r="C127" s="38" t="s">
        <v>118</v>
      </c>
      <c r="D127" s="31"/>
      <c r="E127" s="31"/>
      <c r="F127" s="31"/>
      <c r="G127" s="31"/>
      <c r="H127" s="31"/>
      <c r="I127" s="31"/>
      <c r="J127" s="31"/>
      <c r="K127" s="31"/>
      <c r="L127" s="18"/>
      <c r="M127" s="18"/>
      <c r="N127" s="18"/>
      <c r="O127" s="18"/>
      <c r="P127" s="18"/>
      <c r="Q127" s="18"/>
    </row>
    <row r="128" spans="1:17" ht="12.75" customHeight="1" x14ac:dyDescent="0.2">
      <c r="A128" s="21"/>
      <c r="B128" s="37"/>
      <c r="C128" s="37" t="s">
        <v>119</v>
      </c>
      <c r="D128" s="31"/>
      <c r="E128" s="31"/>
      <c r="F128" s="31"/>
      <c r="G128" s="31"/>
      <c r="H128" s="31"/>
      <c r="I128" s="31"/>
      <c r="J128" s="31"/>
      <c r="K128" s="31"/>
      <c r="L128" s="18"/>
      <c r="M128" s="18"/>
      <c r="N128" s="18"/>
      <c r="O128" s="18"/>
      <c r="P128" s="18"/>
      <c r="Q128" s="18"/>
    </row>
    <row r="129" spans="1:17" ht="12.75" customHeight="1" x14ac:dyDescent="0.2">
      <c r="A129" s="21"/>
      <c r="B129" s="22"/>
      <c r="C129" s="28" t="s">
        <v>30</v>
      </c>
      <c r="D129" s="29">
        <f>D118+D119+D120+D121+D122+D123+D124+D125+D126</f>
        <v>97</v>
      </c>
      <c r="E129" s="29">
        <f>E118+E119+E120+E121+E122+E123+E124+E125+E126</f>
        <v>556.4</v>
      </c>
      <c r="F129" s="29">
        <f>F118+F119+F120+F121+F122+F123+F124+F125+F126</f>
        <v>92</v>
      </c>
      <c r="G129" s="29">
        <f>G118+G119+G120+G121+G122+G123+G124+G125+G126</f>
        <v>530.20000000000005</v>
      </c>
      <c r="H129" s="30"/>
      <c r="I129" s="30"/>
      <c r="J129" s="29">
        <f t="shared" ref="J129:Q129" si="10">J117+J118+J119+J120+J121+J122+J123+J124+J125+J126+J127+J128</f>
        <v>94</v>
      </c>
      <c r="K129" s="29">
        <f t="shared" si="10"/>
        <v>630.5</v>
      </c>
      <c r="L129" s="18">
        <f t="shared" si="10"/>
        <v>0</v>
      </c>
      <c r="M129" s="18">
        <f t="shared" si="10"/>
        <v>0</v>
      </c>
      <c r="N129" s="18">
        <f t="shared" si="10"/>
        <v>0</v>
      </c>
      <c r="O129" s="18">
        <f t="shared" si="10"/>
        <v>0</v>
      </c>
      <c r="P129" s="18">
        <f t="shared" si="10"/>
        <v>0</v>
      </c>
      <c r="Q129" s="18">
        <f t="shared" si="10"/>
        <v>0</v>
      </c>
    </row>
    <row r="130" spans="1:17" ht="25.5" customHeight="1" x14ac:dyDescent="0.2">
      <c r="A130" s="39"/>
      <c r="B130" s="40"/>
      <c r="C130" s="41" t="s">
        <v>120</v>
      </c>
      <c r="D130" s="42">
        <f>D30+D38+D52+D63+D70+D78+D91+D102+D115+D129</f>
        <v>1032</v>
      </c>
      <c r="E130" s="43">
        <f t="shared" ref="E130:Q130" si="11">E30+E38+E52+E63+E70+E78+E91+E102+E115+E129</f>
        <v>5872.7149999999992</v>
      </c>
      <c r="F130" s="42">
        <f>F30+F38+F52+F63+F70+F78+F91+F102+F115+F129</f>
        <v>1024</v>
      </c>
      <c r="G130" s="43">
        <f t="shared" si="11"/>
        <v>5809.2550000000001</v>
      </c>
      <c r="H130" s="42">
        <f t="shared" si="11"/>
        <v>2</v>
      </c>
      <c r="I130" s="43">
        <f t="shared" si="11"/>
        <v>86</v>
      </c>
      <c r="J130" s="42">
        <f t="shared" si="11"/>
        <v>989</v>
      </c>
      <c r="K130" s="43">
        <f t="shared" si="11"/>
        <v>5707.41</v>
      </c>
      <c r="L130" s="44">
        <f t="shared" si="11"/>
        <v>0</v>
      </c>
      <c r="M130" s="45">
        <f t="shared" si="11"/>
        <v>0</v>
      </c>
      <c r="N130" s="44">
        <f t="shared" si="11"/>
        <v>0</v>
      </c>
      <c r="O130" s="45">
        <f t="shared" si="11"/>
        <v>0</v>
      </c>
      <c r="P130" s="44">
        <f t="shared" si="11"/>
        <v>0</v>
      </c>
      <c r="Q130" s="45">
        <f t="shared" si="11"/>
        <v>0</v>
      </c>
    </row>
    <row r="131" spans="1:17" s="51" customFormat="1" x14ac:dyDescent="0.2">
      <c r="A131" s="46" t="s">
        <v>121</v>
      </c>
      <c r="B131" s="89" t="s">
        <v>122</v>
      </c>
      <c r="C131" s="90"/>
      <c r="D131" s="47">
        <f t="shared" ref="D131:Q131" si="12">SUM(D130:D130)</f>
        <v>1032</v>
      </c>
      <c r="E131" s="48">
        <f t="shared" si="12"/>
        <v>5872.7149999999992</v>
      </c>
      <c r="F131" s="47">
        <f t="shared" si="12"/>
        <v>1024</v>
      </c>
      <c r="G131" s="48">
        <f t="shared" si="12"/>
        <v>5809.2550000000001</v>
      </c>
      <c r="H131" s="47">
        <f t="shared" si="12"/>
        <v>2</v>
      </c>
      <c r="I131" s="48">
        <f t="shared" si="12"/>
        <v>86</v>
      </c>
      <c r="J131" s="47">
        <f t="shared" si="12"/>
        <v>989</v>
      </c>
      <c r="K131" s="48">
        <f>SUM(K130:K130)</f>
        <v>5707.41</v>
      </c>
      <c r="L131" s="49">
        <f t="shared" si="12"/>
        <v>0</v>
      </c>
      <c r="M131" s="50">
        <f t="shared" si="12"/>
        <v>0</v>
      </c>
      <c r="N131" s="49">
        <f t="shared" si="12"/>
        <v>0</v>
      </c>
      <c r="O131" s="50">
        <f t="shared" si="12"/>
        <v>0</v>
      </c>
      <c r="P131" s="49">
        <f t="shared" si="12"/>
        <v>0</v>
      </c>
      <c r="Q131" s="50">
        <f t="shared" si="12"/>
        <v>0</v>
      </c>
    </row>
    <row r="134" spans="1:17" x14ac:dyDescent="0.2">
      <c r="D134" s="52"/>
      <c r="E134" s="53"/>
      <c r="F134" s="52"/>
      <c r="G134" s="53"/>
    </row>
    <row r="135" spans="1:17" x14ac:dyDescent="0.2">
      <c r="J135" s="52"/>
      <c r="K135" s="52"/>
    </row>
    <row r="136" spans="1:17" x14ac:dyDescent="0.2">
      <c r="F136" s="10"/>
      <c r="G136" s="54"/>
      <c r="K136" s="54"/>
    </row>
    <row r="137" spans="1:17" x14ac:dyDescent="0.2">
      <c r="K137" s="53"/>
    </row>
  </sheetData>
  <mergeCells count="36">
    <mergeCell ref="I7:L7"/>
    <mergeCell ref="I1:L1"/>
    <mergeCell ref="I2:L2"/>
    <mergeCell ref="I3:L3"/>
    <mergeCell ref="I5:L5"/>
    <mergeCell ref="I6:L6"/>
    <mergeCell ref="B10:M10"/>
    <mergeCell ref="B11:M11"/>
    <mergeCell ref="B13:M13"/>
    <mergeCell ref="B14:M14"/>
    <mergeCell ref="B15:M15"/>
    <mergeCell ref="C71:D71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C22:D22"/>
    <mergeCell ref="C31:D31"/>
    <mergeCell ref="C39:D39"/>
    <mergeCell ref="C53:D53"/>
    <mergeCell ref="C64:D64"/>
    <mergeCell ref="C79:D79"/>
    <mergeCell ref="C92:D92"/>
    <mergeCell ref="C103:D103"/>
    <mergeCell ref="C116:D116"/>
    <mergeCell ref="B131:C131"/>
  </mergeCells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 2014г</vt:lpstr>
      <vt:lpstr>Октябрь 2014г. по 6-10</vt:lpstr>
      <vt:lpstr>Октябрь 2014г. по 0,4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2014-11-21T13:09:46Z</dcterms:modified>
</cp:coreProperties>
</file>