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E16" i="1"/>
  <c r="D16" i="1"/>
  <c r="G15" i="1"/>
  <c r="E15" i="1" s="1"/>
  <c r="D15" i="1"/>
  <c r="D17" i="1" s="1"/>
  <c r="G14" i="1"/>
  <c r="E14" i="1"/>
  <c r="D14" i="1"/>
  <c r="G9" i="1"/>
  <c r="E9" i="1"/>
  <c r="D9" i="1"/>
  <c r="G8" i="1"/>
  <c r="E8" i="1" s="1"/>
  <c r="E13" i="1" s="1"/>
  <c r="D8" i="1"/>
  <c r="D13" i="1" s="1"/>
  <c r="D18" i="1" s="1"/>
  <c r="E17" i="1" l="1"/>
  <c r="E18" i="1" s="1"/>
  <c r="G13" i="1"/>
  <c r="G17" i="1"/>
  <c r="G18" i="1" l="1"/>
</calcChain>
</file>

<file path=xl/sharedStrings.xml><?xml version="1.0" encoding="utf-8"?>
<sst xmlns="http://schemas.openxmlformats.org/spreadsheetml/2006/main" count="35" uniqueCount="31">
  <si>
    <t>О закупке ПАО "Россети Северный Кавказ" электрической энергии для компенсации потерь в сетях и её стоимости за 2025 год</t>
  </si>
  <si>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</si>
  <si>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</si>
  <si>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</si>
  <si>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</si>
  <si>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</si>
  <si>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</si>
  <si>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</si>
  <si>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Филиал ПАО "Россети Северный Кавказ"-"Каббалкэнерго"</t>
  </si>
  <si>
    <t>Договоры купли-продажи (поставки) электрической энергии (мощности) не заключены</t>
  </si>
  <si>
    <t>договор от 10.04.2019 №27</t>
  </si>
  <si>
    <t>ЗАО "Фотон" Учкулакская ГЭС</t>
  </si>
  <si>
    <t>Филиал ПАО "Россети Северный Кавказ"-"Севкавказэнерго"</t>
  </si>
  <si>
    <t>договор от 23.03.2022 №230322</t>
  </si>
  <si>
    <t>ООО "ЭкоГенерация"</t>
  </si>
  <si>
    <t>Филиал ПАО "Россети Северный Кавказ"-"Ставропольэнерго"</t>
  </si>
  <si>
    <t>Филиал ПАО Россети Северный Кавказ "-"Ингушэнерго" *</t>
  </si>
  <si>
    <t>Филиал ПАО "Россети Северный Кавказ" - "Дагэнерго"**</t>
  </si>
  <si>
    <t>Итого по ПАО "Россети Северный Кавказ"</t>
  </si>
  <si>
    <t>АО "Чеченэнерго" ***</t>
  </si>
  <si>
    <t>договор от 29.12.2017 №77</t>
  </si>
  <si>
    <t>ГУП "Чеченская генерирующая компания"</t>
  </si>
  <si>
    <t xml:space="preserve">АО "Чеченэнерго" </t>
  </si>
  <si>
    <t>договор от 25.10.2021 №115</t>
  </si>
  <si>
    <t>ООО "Хевел Региональная Генерация" (Наурская)</t>
  </si>
  <si>
    <t>договор от 28.06.2024 №116</t>
  </si>
  <si>
    <t>ООО "Хевел Региональная Генерация" (Ачхой-Мартановская СЭС)</t>
  </si>
  <si>
    <t>Итого по Управляемым Обществам ПАО "Россети Северный Кавказ"</t>
  </si>
  <si>
    <t>Всего по группе компаний 
ПАО "МРСК Северного Кавказа"</t>
  </si>
  <si>
    <t>** Филиал Дагэнерго не осуществляет операционной деятельности с 01.07.2015</t>
  </si>
  <si>
    <t>*** Обществом исполняются функции гарантирующего поставщика в границах зоны деятельности ОАО "Нурэнерго" с 01.05.2015. Электроэнергия  для компенсации потерь приобретается по цене покупки электроэнергии на оптовом рынка электроэнергии (мощности).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</si>
</sst>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00"/>
  </numFmts>
  <fonts count="8" x14ac:knownFonts="1">
    <font>
      <sz val="11"/>
      <color theme="1"/>
      <name val="Calibri"/>
      <family val="2"/>
      <scheme val="minor"/>
    </font>
    <font>
      <b/>
      <sz val="13"/>
      <name val="Arial Narrow"/>
      <family val="2"/>
      <charset val="204"/>
    </font>
    <font>
      <sz val="1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3" fontId="4" fillId="2" borderId="11" xfId="0" applyNumberFormat="1" applyFont="1" applyFill="1" applyBorder="1" applyAlignment="1">
      <alignment horizontal="center" vertical="center"/>
    </xf>
    <xf numFmtId="4" fontId="4" fillId="2" borderId="11" xfId="0" applyNumberFormat="1" applyFont="1" applyFill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left" vertical="center" wrapText="1"/>
    </xf>
    <xf numFmtId="3" fontId="3" fillId="2" borderId="11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8" xfId="0" applyFont="1" applyFill="1" applyBorder="1" applyAlignment="1">
      <alignment vertical="center" wrapText="1"/>
    </xf>
    <xf numFmtId="164" fontId="3" fillId="2" borderId="12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/>
    </xf>
    <xf numFmtId="3" fontId="3" fillId="2" borderId="20" xfId="0" applyNumberFormat="1" applyFont="1" applyFill="1" applyBorder="1" applyAlignment="1">
      <alignment horizontal="center" vertical="center"/>
    </xf>
    <xf numFmtId="164" fontId="3" fillId="2" borderId="21" xfId="0" applyNumberFormat="1" applyFont="1" applyFill="1" applyBorder="1" applyAlignment="1">
      <alignment horizontal="center" vertical="center"/>
    </xf>
    <xf numFmtId="3" fontId="3" fillId="2" borderId="22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/>
    <xf numFmtId="3" fontId="2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74;&#1086;&#1076;%20&#1079;&#1072;%202025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  <sheetName val="01_22"/>
      <sheetName val="02_22"/>
      <sheetName val="03_22"/>
      <sheetName val="04_22"/>
      <sheetName val="05_22"/>
      <sheetName val="06_22"/>
      <sheetName val="07_22"/>
      <sheetName val="08_22"/>
      <sheetName val="09_22"/>
      <sheetName val="10_22"/>
      <sheetName val="11_22"/>
      <sheetName val="12_22"/>
      <sheetName val="2023"/>
      <sheetName val="01_23"/>
      <sheetName val="02_23"/>
      <sheetName val="03_23"/>
      <sheetName val="04_23"/>
      <sheetName val="05_23"/>
      <sheetName val="06_23"/>
      <sheetName val="07_23"/>
      <sheetName val="08_23"/>
      <sheetName val="09_23"/>
      <sheetName val="10_23"/>
      <sheetName val="11_23"/>
      <sheetName val="12_23"/>
      <sheetName val="2024"/>
      <sheetName val="Лист1"/>
      <sheetName val="Лист2"/>
      <sheetName val="01_24"/>
      <sheetName val="02_24"/>
      <sheetName val="03_24"/>
      <sheetName val="04_24"/>
      <sheetName val="05_24"/>
      <sheetName val="06_24"/>
      <sheetName val="07_24"/>
      <sheetName val="08_24"/>
      <sheetName val="09_24"/>
      <sheetName val="10_24"/>
      <sheetName val="Лист3"/>
      <sheetName val="11_24"/>
      <sheetName val="Лист4"/>
      <sheetName val="12_24"/>
      <sheetName val="2025"/>
      <sheetName val="01_25"/>
      <sheetName val="02_25"/>
      <sheetName val="03_25"/>
      <sheetName val="04_25"/>
      <sheetName val="05_25"/>
      <sheetName val="06_25"/>
      <sheetName val="07_25"/>
      <sheetName val="08_25"/>
      <sheetName val="09_25"/>
      <sheetName val="10_25"/>
      <sheetName val="11_25"/>
      <sheetName val="12_25"/>
      <sheetName val="Лист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5">
          <cell r="D5">
            <v>174.65600000000001</v>
          </cell>
          <cell r="F5">
            <v>869.68732608000005</v>
          </cell>
        </row>
        <row r="6">
          <cell r="D6">
            <v>0</v>
          </cell>
          <cell r="F6">
            <v>0</v>
          </cell>
        </row>
        <row r="10">
          <cell r="D10">
            <v>124.64100000000001</v>
          </cell>
          <cell r="F10">
            <v>550.97304768000004</v>
          </cell>
        </row>
        <row r="11">
          <cell r="D11">
            <v>190.47499999999999</v>
          </cell>
          <cell r="F11">
            <v>3579.6366747499997</v>
          </cell>
        </row>
        <row r="12">
          <cell r="D12">
            <v>453.85899999999998</v>
          </cell>
          <cell r="F12">
            <v>4765.5194999999994</v>
          </cell>
        </row>
      </sheetData>
      <sheetData sheetId="45">
        <row r="5">
          <cell r="D5">
            <v>134.953</v>
          </cell>
          <cell r="F5">
            <v>671.98901678999994</v>
          </cell>
        </row>
        <row r="6">
          <cell r="D6">
            <v>0</v>
          </cell>
          <cell r="F6">
            <v>0</v>
          </cell>
        </row>
        <row r="10">
          <cell r="D10">
            <v>441.73500000000001</v>
          </cell>
          <cell r="F10">
            <v>1952.6807328000002</v>
          </cell>
        </row>
        <row r="11">
          <cell r="D11">
            <v>161.565</v>
          </cell>
          <cell r="F11">
            <v>3036.3249736499997</v>
          </cell>
        </row>
        <row r="12">
          <cell r="D12">
            <v>494.36099999999999</v>
          </cell>
          <cell r="F12">
            <v>5190.7905000000001</v>
          </cell>
        </row>
      </sheetData>
      <sheetData sheetId="46">
        <row r="5">
          <cell r="D5">
            <v>224.21899999999999</v>
          </cell>
          <cell r="F5">
            <v>1116.4828151699999</v>
          </cell>
        </row>
        <row r="6">
          <cell r="D6">
            <v>0</v>
          </cell>
          <cell r="F6">
            <v>0</v>
          </cell>
        </row>
        <row r="10">
          <cell r="D10">
            <v>671.04300000000001</v>
          </cell>
          <cell r="F10">
            <v>2966.3321606400004</v>
          </cell>
        </row>
        <row r="11">
          <cell r="D11">
            <v>433.59399999999999</v>
          </cell>
          <cell r="F11">
            <v>8148.6230967399988</v>
          </cell>
        </row>
        <row r="12">
          <cell r="D12">
            <v>1182.0609999999999</v>
          </cell>
          <cell r="F12">
            <v>12411.6405</v>
          </cell>
        </row>
      </sheetData>
      <sheetData sheetId="47">
        <row r="5">
          <cell r="D5">
            <v>491.75</v>
          </cell>
          <cell r="F5">
            <v>2448.6347025</v>
          </cell>
        </row>
        <row r="6">
          <cell r="D6">
            <v>0</v>
          </cell>
          <cell r="F6">
            <v>0</v>
          </cell>
        </row>
        <row r="10">
          <cell r="D10">
            <v>643.83000000000004</v>
          </cell>
          <cell r="F10">
            <v>2846.0376384000006</v>
          </cell>
        </row>
        <row r="11">
          <cell r="D11">
            <v>602.01300000000003</v>
          </cell>
          <cell r="F11">
            <v>11313.75673173</v>
          </cell>
        </row>
        <row r="12">
          <cell r="D12">
            <v>1241.9369999999999</v>
          </cell>
          <cell r="F12">
            <v>13040.338499999998</v>
          </cell>
        </row>
      </sheetData>
      <sheetData sheetId="48">
        <row r="5">
          <cell r="D5">
            <v>441.17899999999997</v>
          </cell>
          <cell r="F5">
            <v>2196.8199479699997</v>
          </cell>
        </row>
        <row r="6">
          <cell r="D6">
            <v>0</v>
          </cell>
          <cell r="F6">
            <v>0</v>
          </cell>
        </row>
        <row r="10">
          <cell r="D10">
            <v>653.61</v>
          </cell>
          <cell r="F10">
            <v>2889.2699328000003</v>
          </cell>
        </row>
        <row r="11">
          <cell r="D11">
            <v>688.48400000000004</v>
          </cell>
          <cell r="F11">
            <v>12938.824393639999</v>
          </cell>
        </row>
        <row r="12">
          <cell r="F12">
            <v>13917.162</v>
          </cell>
        </row>
      </sheetData>
      <sheetData sheetId="49">
        <row r="5">
          <cell r="D5">
            <v>514.50199999999995</v>
          </cell>
          <cell r="F5">
            <v>2561.9266938599999</v>
          </cell>
        </row>
        <row r="6">
          <cell r="D6">
            <v>0</v>
          </cell>
          <cell r="F6">
            <v>0</v>
          </cell>
        </row>
        <row r="10">
          <cell r="D10">
            <v>691.05</v>
          </cell>
          <cell r="F10">
            <v>3054.772704</v>
          </cell>
        </row>
        <row r="11">
          <cell r="D11">
            <v>751.673</v>
          </cell>
          <cell r="F11">
            <v>14126.348540329998</v>
          </cell>
        </row>
        <row r="12">
          <cell r="D12">
            <v>1469.1389999999999</v>
          </cell>
          <cell r="F12">
            <v>15425.959499999999</v>
          </cell>
        </row>
      </sheetData>
      <sheetData sheetId="50">
        <row r="5">
          <cell r="D5">
            <v>688.66399999999999</v>
          </cell>
          <cell r="F5">
            <v>3429.1541815199998</v>
          </cell>
        </row>
        <row r="6">
          <cell r="D6">
            <v>0</v>
          </cell>
          <cell r="F6">
            <v>0</v>
          </cell>
        </row>
        <row r="10">
          <cell r="D10">
            <v>628.98</v>
          </cell>
          <cell r="F10">
            <v>4559.035734</v>
          </cell>
        </row>
        <row r="11">
          <cell r="D11">
            <v>781.11</v>
          </cell>
          <cell r="F11">
            <v>14679.564263099999</v>
          </cell>
        </row>
        <row r="12">
          <cell r="D12">
            <v>1389.9490000000001</v>
          </cell>
          <cell r="F12">
            <v>14594.4645</v>
          </cell>
        </row>
      </sheetData>
      <sheetData sheetId="51">
        <row r="5">
          <cell r="D5">
            <v>532.29399999999998</v>
          </cell>
          <cell r="F5">
            <v>2650.5207124199997</v>
          </cell>
        </row>
        <row r="6">
          <cell r="D6">
            <v>0</v>
          </cell>
          <cell r="F6">
            <v>0</v>
          </cell>
        </row>
        <row r="10">
          <cell r="D10">
            <v>703.62</v>
          </cell>
          <cell r="F10">
            <v>5100.0488460000006</v>
          </cell>
        </row>
        <row r="11">
          <cell r="F11">
            <v>12812.815920589999</v>
          </cell>
        </row>
        <row r="12">
          <cell r="D12">
            <v>1476.694</v>
          </cell>
          <cell r="F12">
            <v>15505.287</v>
          </cell>
        </row>
      </sheetData>
      <sheetData sheetId="52">
        <row r="5">
          <cell r="D5">
            <v>545.94899999999996</v>
          </cell>
          <cell r="F5">
            <v>2718.5148290699995</v>
          </cell>
        </row>
        <row r="6">
          <cell r="D6">
            <v>0</v>
          </cell>
          <cell r="F6">
            <v>0</v>
          </cell>
        </row>
        <row r="10">
          <cell r="D10">
            <v>714.12599999999998</v>
          </cell>
          <cell r="F10">
            <v>5176.1994800000002</v>
          </cell>
        </row>
        <row r="11">
          <cell r="D11">
            <v>500.64699999999999</v>
          </cell>
          <cell r="F11">
            <v>9408.7642068699988</v>
          </cell>
        </row>
        <row r="12">
          <cell r="D12">
            <v>904.94600000000003</v>
          </cell>
          <cell r="F12">
            <v>9501.9330000000009</v>
          </cell>
        </row>
      </sheetData>
      <sheetData sheetId="53">
        <row r="5">
          <cell r="D5">
            <v>640.74400000000003</v>
          </cell>
          <cell r="F5">
            <v>3190.5398959200002</v>
          </cell>
        </row>
        <row r="6">
          <cell r="D6">
            <v>1693.32</v>
          </cell>
          <cell r="F6">
            <v>10837.248</v>
          </cell>
        </row>
        <row r="10">
          <cell r="D10">
            <v>654.41399999999999</v>
          </cell>
          <cell r="F10">
            <v>4743.3889904000007</v>
          </cell>
        </row>
        <row r="11">
          <cell r="D11">
            <v>314.63799999999998</v>
          </cell>
          <cell r="F11">
            <v>5913.0580079799993</v>
          </cell>
        </row>
        <row r="12">
          <cell r="D12">
            <v>591.39700000000005</v>
          </cell>
          <cell r="F12">
            <v>6209.6685000000007</v>
          </cell>
        </row>
      </sheetData>
      <sheetData sheetId="54">
        <row r="5">
          <cell r="D5">
            <v>644.18299999999999</v>
          </cell>
          <cell r="F5">
            <v>3207.6641556899999</v>
          </cell>
        </row>
        <row r="6">
          <cell r="D6">
            <v>551.50199999999995</v>
          </cell>
          <cell r="F6">
            <v>3529.6127999999999</v>
          </cell>
        </row>
        <row r="10">
          <cell r="D10">
            <v>694.23</v>
          </cell>
          <cell r="F10">
            <v>5031.9873079999998</v>
          </cell>
        </row>
        <row r="11">
          <cell r="D11">
            <v>199.63</v>
          </cell>
          <cell r="F11">
            <v>3751.6885122999997</v>
          </cell>
        </row>
        <row r="12">
          <cell r="D12">
            <v>470.13</v>
          </cell>
          <cell r="F12">
            <v>4936.3649999999998</v>
          </cell>
        </row>
      </sheetData>
      <sheetData sheetId="55">
        <row r="5">
          <cell r="D5">
            <v>399.32100000000003</v>
          </cell>
          <cell r="F5">
            <v>1988.39096703</v>
          </cell>
        </row>
        <row r="6">
          <cell r="D6">
            <v>443.18799999999999</v>
          </cell>
          <cell r="F6">
            <v>2836.4032000000002</v>
          </cell>
        </row>
        <row r="10">
          <cell r="D10">
            <v>550.15</v>
          </cell>
          <cell r="F10">
            <v>3987.6522440000003</v>
          </cell>
        </row>
        <row r="11">
          <cell r="D11">
            <v>132.541</v>
          </cell>
          <cell r="F11">
            <v>2490.8708466099997</v>
          </cell>
        </row>
        <row r="12">
          <cell r="D12">
            <v>291.69200000000001</v>
          </cell>
          <cell r="F12">
            <v>3062.7660000000001</v>
          </cell>
        </row>
      </sheetData>
      <sheetData sheetId="5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abSelected="1" workbookViewId="0">
      <selection activeCell="A12" sqref="A12"/>
    </sheetView>
  </sheetViews>
  <sheetFormatPr defaultRowHeight="15" x14ac:dyDescent="0.25"/>
  <cols>
    <col min="1" max="1" width="37.7109375" customWidth="1"/>
    <col min="2" max="2" width="38.140625" customWidth="1"/>
    <col min="3" max="3" width="31.5703125" customWidth="1"/>
    <col min="4" max="4" width="18.42578125" customWidth="1"/>
    <col min="5" max="7" width="33.140625" customWidth="1"/>
  </cols>
  <sheetData>
    <row r="2" spans="1:7" x14ac:dyDescent="0.25">
      <c r="D2" s="1"/>
      <c r="E2" s="1"/>
      <c r="F2" s="1"/>
    </row>
    <row r="3" spans="1:7" ht="17.25" x14ac:dyDescent="0.25">
      <c r="A3" s="2" t="s">
        <v>0</v>
      </c>
      <c r="B3" s="2"/>
      <c r="C3" s="2"/>
      <c r="D3" s="2"/>
      <c r="E3" s="2"/>
      <c r="F3" s="2"/>
      <c r="G3" s="2"/>
    </row>
    <row r="4" spans="1:7" s="2" customFormat="1" ht="17.25" hidden="1" x14ac:dyDescent="0.25">
      <c r="A4" s="2" t="s">
        <v>0</v>
      </c>
    </row>
    <row r="5" spans="1:7" s="3" customFormat="1" ht="17.25" thickBot="1" x14ac:dyDescent="0.35"/>
    <row r="6" spans="1:7" ht="48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7" t="s">
        <v>6</v>
      </c>
      <c r="G6" s="8" t="s">
        <v>7</v>
      </c>
    </row>
    <row r="7" spans="1:7" ht="31.5" x14ac:dyDescent="0.25">
      <c r="A7" s="9" t="s">
        <v>8</v>
      </c>
      <c r="B7" s="10" t="s">
        <v>9</v>
      </c>
      <c r="C7" s="11"/>
      <c r="D7" s="11"/>
      <c r="E7" s="11"/>
      <c r="F7" s="11"/>
      <c r="G7" s="12"/>
    </row>
    <row r="8" spans="1:7" ht="16.5" x14ac:dyDescent="0.25">
      <c r="A8" s="13"/>
      <c r="B8" s="14" t="s">
        <v>10</v>
      </c>
      <c r="C8" s="15" t="s">
        <v>11</v>
      </c>
      <c r="D8" s="16">
        <f>('[1]01_25'!D5+'[1]02_25'!D5+'[1]03_25'!D5+'[1]04_25'!D5+'[1]05_25'!D5+'[1]06_25'!D5+'[1]07_25'!D5+'[1]08_25'!D5+'[1]09_25'!D5+'[1]10_25'!D5+'[1]11_25'!D5+'[1]12_25'!D5)/1000</f>
        <v>5.4324139999999996</v>
      </c>
      <c r="E8" s="17">
        <f>(G8+F8)/D8</f>
        <v>4.9794299999999989</v>
      </c>
      <c r="F8" s="18">
        <v>0</v>
      </c>
      <c r="G8" s="19">
        <f>('[1]01_25'!F5+'[1]02_25'!F5+'[1]03_25'!F5+'[1]04_25'!F5+'[1]05_25'!F5+'[1]06_25'!F5+'[1]07_25'!F5+'[1]08_25'!F5+'[1]09_25'!F5+'[1]10_25'!F5+'[1]11_25'!F5+'[1]12_25'!F5)/1000</f>
        <v>27.050325244019994</v>
      </c>
    </row>
    <row r="9" spans="1:7" ht="31.5" x14ac:dyDescent="0.25">
      <c r="A9" s="20" t="s">
        <v>12</v>
      </c>
      <c r="B9" s="14" t="s">
        <v>13</v>
      </c>
      <c r="C9" s="15" t="s">
        <v>14</v>
      </c>
      <c r="D9" s="16">
        <f>('[1]01_25'!D6+'[1]02_25'!D6+'[1]03_25'!D6+'[1]04_25'!D6+'[1]05_25'!D6+'[1]06_25'!D6+'[1]07_25'!D6+'[1]08_25'!D6+'[1]09_25'!D6+'[1]10_25'!D6+'[1]11_25'!D6+'[1]12_25'!D6)/1000</f>
        <v>2.6880100000000002</v>
      </c>
      <c r="E9" s="17">
        <f>(G9+F9)/D9</f>
        <v>6.3999999999999995</v>
      </c>
      <c r="F9" s="18">
        <v>0</v>
      </c>
      <c r="G9" s="19">
        <f>('[1]01_25'!F6+'[1]02_25'!F6+'[1]03_25'!F6+'[1]04_25'!F6+'[1]05_25'!F6+'[1]06_25'!F6+'[1]07_25'!F6+'[1]08_25'!F6+'[1]09_25'!F6+'[1]10_25'!F6+'[1]11_25'!F6+'[1]12_25'!F6)/1000</f>
        <v>17.203264000000001</v>
      </c>
    </row>
    <row r="10" spans="1:7" ht="31.5" x14ac:dyDescent="0.25">
      <c r="A10" s="20" t="s">
        <v>15</v>
      </c>
      <c r="B10" s="21" t="s">
        <v>9</v>
      </c>
      <c r="C10" s="22"/>
      <c r="D10" s="22"/>
      <c r="E10" s="22"/>
      <c r="F10" s="22"/>
      <c r="G10" s="23"/>
    </row>
    <row r="11" spans="1:7" ht="31.5" x14ac:dyDescent="0.25">
      <c r="A11" s="20" t="s">
        <v>16</v>
      </c>
      <c r="B11" s="21" t="s">
        <v>9</v>
      </c>
      <c r="C11" s="22"/>
      <c r="D11" s="22"/>
      <c r="E11" s="22"/>
      <c r="F11" s="22"/>
      <c r="G11" s="23"/>
    </row>
    <row r="12" spans="1:7" ht="31.5" x14ac:dyDescent="0.25">
      <c r="A12" s="20" t="s">
        <v>17</v>
      </c>
      <c r="B12" s="24" t="s">
        <v>9</v>
      </c>
      <c r="C12" s="25"/>
      <c r="D12" s="25"/>
      <c r="E12" s="25"/>
      <c r="F12" s="25"/>
      <c r="G12" s="26"/>
    </row>
    <row r="13" spans="1:7" ht="31.5" x14ac:dyDescent="0.25">
      <c r="A13" s="27" t="s">
        <v>18</v>
      </c>
      <c r="B13" s="28"/>
      <c r="C13" s="29"/>
      <c r="D13" s="30">
        <f>SUM(D6:D12)</f>
        <v>8.1204239999999999</v>
      </c>
      <c r="E13" s="31">
        <f>SUM(E8:E12)</f>
        <v>11.379429999999999</v>
      </c>
      <c r="F13" s="32">
        <v>0</v>
      </c>
      <c r="G13" s="33">
        <f>SUM(G6:G12)</f>
        <v>44.253589244019992</v>
      </c>
    </row>
    <row r="14" spans="1:7" ht="31.5" x14ac:dyDescent="0.25">
      <c r="A14" s="20" t="s">
        <v>19</v>
      </c>
      <c r="B14" s="34" t="s">
        <v>20</v>
      </c>
      <c r="C14" s="15" t="s">
        <v>21</v>
      </c>
      <c r="D14" s="16">
        <f>('[1]01_25'!D10+'[1]02_25'!D10+'[1]03_25'!D10+'[1]04_25'!D10+'[1]05_25'!D10+'[1]06_25'!D10+'[1]07_25'!D10+'[1]08_25'!D10+'[1]09_25'!D10+'[1]10_25'!D10+'[1]11_25'!D10+'[1]12_25'!D10)/1000</f>
        <v>7.1714289999999998</v>
      </c>
      <c r="E14" s="17">
        <f>(G14+F14)/D14</f>
        <v>5.9762676056222546</v>
      </c>
      <c r="F14" s="35">
        <v>0</v>
      </c>
      <c r="G14" s="19">
        <f>('[1]01_25'!F10+'[1]02_25'!F10+'[1]03_25'!F10+'[1]04_25'!F10+'[1]05_25'!F10+'[1]06_25'!F10+'[1]07_25'!F10+'[1]08_25'!F10+'[1]09_25'!F10+'[1]10_25'!F10+'[1]11_25'!F10+'[1]12_25'!F10)/1000</f>
        <v>42.858378818719999</v>
      </c>
    </row>
    <row r="15" spans="1:7" ht="31.5" x14ac:dyDescent="0.25">
      <c r="A15" s="20" t="s">
        <v>22</v>
      </c>
      <c r="B15" s="34" t="s">
        <v>23</v>
      </c>
      <c r="C15" s="36" t="s">
        <v>24</v>
      </c>
      <c r="D15" s="16">
        <f>('[1]01_25'!D11+'[1]02_25'!D11+'[1]03_25'!D11+'[1]04_25'!D11+'[1]05_25'!D11+'[1]06_25'!D11+'[1]07_25'!D11+'[1]09_25'!D11+'[1]10_25'!D11+'[1]11_25'!D11+'[1]12_25'!D11)/1000</f>
        <v>4.7563700000000004</v>
      </c>
      <c r="E15" s="17">
        <f>(G15+F15)/D15</f>
        <v>21.487032373068111</v>
      </c>
      <c r="F15" s="35">
        <v>0</v>
      </c>
      <c r="G15" s="19">
        <f>('[1]01_25'!F11+'[1]02_25'!F11+'[1]03_25'!F11+'[1]04_25'!F11+'[1]05_25'!F11+'[1]06_25'!F11+'[1]07_25'!F11+'[1]08_25'!F11+'[1]09_25'!F11+'[1]10_25'!F11+'[1]11_25'!F11+'[1]12_25'!F11)/1000</f>
        <v>102.20027616828997</v>
      </c>
    </row>
    <row r="16" spans="1:7" ht="48" thickBot="1" x14ac:dyDescent="0.3">
      <c r="A16" s="20"/>
      <c r="B16" s="37" t="s">
        <v>25</v>
      </c>
      <c r="C16" s="38" t="s">
        <v>26</v>
      </c>
      <c r="D16" s="16">
        <f>('[1]01_25'!D12+'[1]02_25'!D12+'[1]03_25'!D12+'[1]04_25'!D12+'[1]06_25'!D12+'[1]07_25'!D12+'[1]08_25'!D12+'[1]09_25'!D12+'[1]10_25'!D12+'[1]11_25'!D12+'[1]12_25'!D12)/1000</f>
        <v>9.9661650000000002</v>
      </c>
      <c r="E16" s="17">
        <f>(G16+F16)/D16</f>
        <v>11.896441058320828</v>
      </c>
      <c r="F16" s="35">
        <v>0</v>
      </c>
      <c r="G16" s="19">
        <f>('[1]01_25'!F12+'[1]02_25'!F12+'[1]03_25'!F12+'[1]04_25'!F12+'[1]05_25'!F12+'[1]06_25'!F12+'[1]07_25'!F12+'[1]08_25'!F12+'[1]09_25'!F12+'[1]10_25'!F12+'[1]11_25'!F12+'[1]12_25'!F12)/1000</f>
        <v>118.56189450000001</v>
      </c>
    </row>
    <row r="17" spans="1:7" ht="31.5" x14ac:dyDescent="0.25">
      <c r="A17" s="27" t="s">
        <v>27</v>
      </c>
      <c r="B17" s="34"/>
      <c r="C17" s="36"/>
      <c r="D17" s="30">
        <f>SUM(D14:D16)</f>
        <v>21.893964</v>
      </c>
      <c r="E17" s="31">
        <f>SUM(E14:E16)</f>
        <v>39.35974103701119</v>
      </c>
      <c r="F17" s="39">
        <v>0</v>
      </c>
      <c r="G17" s="33">
        <f>SUM(G14:G16)</f>
        <v>263.62054948700995</v>
      </c>
    </row>
    <row r="18" spans="1:7" ht="32.25" thickBot="1" x14ac:dyDescent="0.3">
      <c r="A18" s="40" t="s">
        <v>28</v>
      </c>
      <c r="B18" s="41"/>
      <c r="C18" s="29"/>
      <c r="D18" s="42">
        <f>SUM(D13:D16)</f>
        <v>30.014388</v>
      </c>
      <c r="E18" s="42">
        <f>(E13+E17)</f>
        <v>50.739171037011189</v>
      </c>
      <c r="F18" s="43">
        <v>0</v>
      </c>
      <c r="G18" s="44">
        <f>G13+G17</f>
        <v>307.87413873102992</v>
      </c>
    </row>
    <row r="19" spans="1:7" ht="16.5" x14ac:dyDescent="0.3">
      <c r="A19" s="45" t="s">
        <v>29</v>
      </c>
      <c r="B19" s="46"/>
      <c r="C19" s="46"/>
      <c r="D19" s="47"/>
      <c r="E19" s="48"/>
      <c r="F19" s="48"/>
      <c r="G19" s="48"/>
    </row>
    <row r="20" spans="1:7" ht="115.5" x14ac:dyDescent="0.3">
      <c r="A20" s="49" t="s">
        <v>30</v>
      </c>
      <c r="B20" s="50"/>
      <c r="C20" s="50"/>
      <c r="D20" s="49"/>
      <c r="E20" s="51"/>
      <c r="F20" s="49"/>
      <c r="G20" s="49"/>
    </row>
    <row r="21" spans="1:7" ht="16.5" x14ac:dyDescent="0.3">
      <c r="B21" s="49"/>
      <c r="C21" s="49"/>
    </row>
  </sheetData>
  <mergeCells count="7">
    <mergeCell ref="B12:G12"/>
    <mergeCell ref="A3:G3"/>
    <mergeCell ref="A4:XFD4"/>
    <mergeCell ref="A5:XFD5"/>
    <mergeCell ref="B7:G7"/>
    <mergeCell ref="B10:G10"/>
    <mergeCell ref="B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2026-02-19T12:50:03Z</dcterms:modified>
</cp:coreProperties>
</file>