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АЛАНС\НА САЙТ\2024\"/>
    </mc:Choice>
  </mc:AlternateContent>
  <bookViews>
    <workbookView xWindow="0" yWindow="0" windowWidth="13005" windowHeight="11130"/>
  </bookViews>
  <sheets>
    <sheet name="июль" sheetId="2" r:id="rId1"/>
  </sheets>
  <externalReferences>
    <externalReference r:id="rId2"/>
  </externalReferences>
  <definedNames>
    <definedName name="_xlnm.Print_Area" localSheetId="0">июль!$B$1:$C$30</definedName>
  </definedNames>
  <calcPr calcId="162913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2" i="2"/>
  <c r="C20" i="2"/>
  <c r="C19" i="2"/>
  <c r="C18" i="2"/>
  <c r="C17" i="2"/>
  <c r="C14" i="2"/>
  <c r="C6" i="2"/>
  <c r="C5" i="2" l="1"/>
  <c r="C13" i="2"/>
  <c r="C21" i="2"/>
  <c r="C30" i="2" l="1"/>
</calcChain>
</file>

<file path=xl/sharedStrings.xml><?xml version="1.0" encoding="utf-8"?>
<sst xmlns="http://schemas.openxmlformats.org/spreadsheetml/2006/main" count="30" uniqueCount="16">
  <si>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</si>
  <si>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</si>
  <si>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</si>
  <si>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</si>
  <si>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</si>
  <si>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</si>
  <si>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</si>
  <si>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</si>
  <si>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</si>
  <si>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</si>
  <si>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</si>
  <si>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</si>
  <si>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</si>
  <si>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</si>
  <si>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 до 670 кВт</t>
  </si>
  <si>
    <t>Отчетный период: июль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</si>
</sst>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_ ;\-#,##0.0\ "/>
    <numFmt numFmtId="166" formatCode="#,##0.000_ ;\-#,##0.00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8" xfId="2" applyFont="1" applyBorder="1" applyAlignment="1">
      <alignment vertical="center" wrapText="1"/>
    </xf>
    <xf numFmtId="49" fontId="6" fillId="0" borderId="10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6" fontId="6" fillId="0" borderId="2" xfId="1" applyNumberFormat="1" applyFont="1" applyBorder="1" applyAlignment="1">
      <alignment horizontal="center" vertical="center" wrapText="1"/>
    </xf>
    <xf numFmtId="166" fontId="5" fillId="0" borderId="4" xfId="1" applyNumberFormat="1" applyFont="1" applyBorder="1" applyAlignment="1">
      <alignment horizontal="center" vertical="center" wrapText="1"/>
    </xf>
    <xf numFmtId="166" fontId="5" fillId="0" borderId="6" xfId="1" applyNumberFormat="1" applyFont="1" applyBorder="1" applyAlignment="1">
      <alignment horizontal="center" vertical="center" wrapText="1"/>
    </xf>
    <xf numFmtId="166" fontId="6" fillId="0" borderId="11" xfId="1" applyNumberFormat="1" applyFont="1" applyBorder="1" applyAlignment="1">
      <alignment horizontal="center" vertical="center" wrapText="1"/>
    </xf>
    <xf numFmtId="166" fontId="6" fillId="2" borderId="11" xfId="1" applyNumberFormat="1" applyFont="1" applyFill="1" applyBorder="1" applyAlignment="1">
      <alignment horizontal="center" vertical="center" wrapText="1"/>
    </xf>
    <xf numFmtId="166" fontId="5" fillId="0" borderId="9" xfId="1" applyNumberFormat="1" applyFont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40;&#1051;&#1040;&#1053;&#1057;/&#1092;&#1086;&#1088;&#1084;&#1072;%2046/2024/46EE.STX.EIAS_&#1080;&#1102;&#1083;&#1100;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30">
          <cell r="AH30">
            <v>15890.094999999999</v>
          </cell>
        </row>
        <row r="48">
          <cell r="AH48">
            <v>1984.0190000000002</v>
          </cell>
          <cell r="BJ48">
            <v>1264.144</v>
          </cell>
        </row>
        <row r="51">
          <cell r="AH51">
            <v>1529.6760000000002</v>
          </cell>
          <cell r="BJ51">
            <v>82.558999999999997</v>
          </cell>
        </row>
        <row r="52">
          <cell r="AH52">
            <v>1907.9080000000001</v>
          </cell>
        </row>
        <row r="53">
          <cell r="AH53">
            <v>248.56499999999997</v>
          </cell>
          <cell r="BJ53">
            <v>897.36</v>
          </cell>
        </row>
        <row r="54">
          <cell r="AH54">
            <v>0</v>
          </cell>
        </row>
        <row r="66">
          <cell r="F66">
            <v>1595.4490000000003</v>
          </cell>
          <cell r="AH66">
            <v>529.02599999999995</v>
          </cell>
        </row>
        <row r="68">
          <cell r="F68">
            <v>146.57</v>
          </cell>
        </row>
        <row r="69">
          <cell r="F69">
            <v>9286.2860000000001</v>
          </cell>
          <cell r="BJ69">
            <v>421.47400000000005</v>
          </cell>
        </row>
        <row r="70">
          <cell r="F70">
            <v>186.70799999999994</v>
          </cell>
        </row>
        <row r="71">
          <cell r="F71">
            <v>2536.4880000000003</v>
          </cell>
        </row>
        <row r="72">
          <cell r="F72">
            <v>48.438999999999993</v>
          </cell>
          <cell r="BJ72">
            <v>64.11</v>
          </cell>
        </row>
      </sheetData>
      <sheetData sheetId="3">
        <row r="48">
          <cell r="J48">
            <v>584.92399999999998</v>
          </cell>
        </row>
        <row r="54">
          <cell r="J54">
            <v>420.67400000000015</v>
          </cell>
        </row>
        <row r="69">
          <cell r="F69">
            <v>223.035</v>
          </cell>
        </row>
        <row r="72">
          <cell r="F72">
            <v>71.994</v>
          </cell>
          <cell r="J72">
            <v>167.96699999999998</v>
          </cell>
        </row>
      </sheetData>
      <sheetData sheetId="4">
        <row r="18">
          <cell r="F18">
            <v>19410.790999999997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7" activePane="bottomRight" state="frozen"/>
      <selection pane="topRight" activeCell="C1" sqref="C1"/>
      <selection pane="bottomLeft" activeCell="A5" sqref="A5"/>
      <selection pane="bottomRight" activeCell="F20" sqref="F20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3" t="s">
        <v>12</v>
      </c>
      <c r="C1" s="23"/>
    </row>
    <row r="2" spans="2:5" ht="16.5" customHeight="1" x14ac:dyDescent="0.2">
      <c r="B2" s="13" t="s">
        <v>15</v>
      </c>
      <c r="C2" s="13"/>
    </row>
    <row r="3" spans="2:5" ht="13.5" thickBot="1" x14ac:dyDescent="0.25">
      <c r="B3" s="3"/>
      <c r="C3" s="4"/>
    </row>
    <row r="4" spans="2:5" ht="39" thickBot="1" x14ac:dyDescent="0.25">
      <c r="B4" s="5" t="s">
        <v>13</v>
      </c>
      <c r="C4" s="6" t="s">
        <v>11</v>
      </c>
    </row>
    <row r="5" spans="2:5" ht="25.5" x14ac:dyDescent="0.2">
      <c r="B5" s="7" t="s">
        <v>0</v>
      </c>
      <c r="C5" s="17">
        <f>SUM(C6:C12)</f>
        <v>15890.094999999999</v>
      </c>
    </row>
    <row r="6" spans="2:5" x14ac:dyDescent="0.2">
      <c r="B6" s="8" t="s">
        <v>1</v>
      </c>
      <c r="C6" s="18">
        <f>'[1]Раздел I. А'!$AH$30</f>
        <v>15890.094999999999</v>
      </c>
    </row>
    <row r="7" spans="2:5" x14ac:dyDescent="0.2">
      <c r="B7" s="8" t="s">
        <v>2</v>
      </c>
      <c r="C7" s="15">
        <v>0</v>
      </c>
      <c r="E7" s="1"/>
    </row>
    <row r="8" spans="2:5" x14ac:dyDescent="0.2">
      <c r="B8" s="8" t="s">
        <v>3</v>
      </c>
      <c r="C8" s="15">
        <v>0</v>
      </c>
      <c r="E8" s="1"/>
    </row>
    <row r="9" spans="2:5" x14ac:dyDescent="0.2">
      <c r="B9" s="8" t="s">
        <v>4</v>
      </c>
      <c r="C9" s="15">
        <v>0</v>
      </c>
      <c r="E9" s="1"/>
    </row>
    <row r="10" spans="2:5" x14ac:dyDescent="0.2">
      <c r="B10" s="8" t="s">
        <v>5</v>
      </c>
      <c r="C10" s="15">
        <v>0</v>
      </c>
      <c r="E10" s="1"/>
    </row>
    <row r="11" spans="2:5" x14ac:dyDescent="0.2">
      <c r="B11" s="8" t="s">
        <v>6</v>
      </c>
      <c r="C11" s="15">
        <v>0</v>
      </c>
      <c r="E11" s="1"/>
    </row>
    <row r="12" spans="2:5" ht="13.5" thickBot="1" x14ac:dyDescent="0.25">
      <c r="B12" s="9" t="s">
        <v>7</v>
      </c>
      <c r="C12" s="16">
        <v>0</v>
      </c>
      <c r="E12" s="1"/>
    </row>
    <row r="13" spans="2:5" ht="25.5" x14ac:dyDescent="0.2">
      <c r="B13" s="10" t="s">
        <v>8</v>
      </c>
      <c r="C13" s="17">
        <f>SUM(C14:C20)</f>
        <v>8919.8290000000015</v>
      </c>
      <c r="E13" s="1"/>
    </row>
    <row r="14" spans="2:5" x14ac:dyDescent="0.2">
      <c r="B14" s="8" t="s">
        <v>1</v>
      </c>
      <c r="C14" s="18">
        <f>'[1]Раздел I. А'!$AH$48+'[1]Раздел I. А'!$BJ$48+'[1]Раздел I. Б'!$J$48</f>
        <v>3833.0870000000004</v>
      </c>
      <c r="E14" s="1"/>
    </row>
    <row r="15" spans="2:5" x14ac:dyDescent="0.2">
      <c r="B15" s="8" t="s">
        <v>2</v>
      </c>
      <c r="C15" s="18">
        <v>0</v>
      </c>
      <c r="E15" s="1"/>
    </row>
    <row r="16" spans="2:5" x14ac:dyDescent="0.2">
      <c r="B16" s="8" t="s">
        <v>3</v>
      </c>
      <c r="C16" s="18">
        <v>0</v>
      </c>
    </row>
    <row r="17" spans="2:3" x14ac:dyDescent="0.2">
      <c r="B17" s="8" t="s">
        <v>4</v>
      </c>
      <c r="C17" s="18">
        <f>'[1]Раздел I. А'!$BJ$51+'[1]Раздел I. А'!$AH$51</f>
        <v>1612.2350000000001</v>
      </c>
    </row>
    <row r="18" spans="2:3" x14ac:dyDescent="0.2">
      <c r="B18" s="8" t="s">
        <v>5</v>
      </c>
      <c r="C18" s="18">
        <f>'[1]Раздел I. А'!$AH$52</f>
        <v>1907.9080000000001</v>
      </c>
    </row>
    <row r="19" spans="2:3" x14ac:dyDescent="0.2">
      <c r="B19" s="8" t="s">
        <v>6</v>
      </c>
      <c r="C19" s="18">
        <f>'[1]Раздел I. А'!$AH$53+'[1]Раздел I. А'!$BJ$53</f>
        <v>1145.925</v>
      </c>
    </row>
    <row r="20" spans="2:3" ht="13.5" thickBot="1" x14ac:dyDescent="0.25">
      <c r="B20" s="11" t="s">
        <v>7</v>
      </c>
      <c r="C20" s="22">
        <f>'[1]Раздел I. А'!$AH$54+'[1]Раздел I. Б'!$J$54</f>
        <v>420.67400000000015</v>
      </c>
    </row>
    <row r="21" spans="2:3" ht="25.5" x14ac:dyDescent="0.2">
      <c r="B21" s="7" t="s">
        <v>14</v>
      </c>
      <c r="C21" s="17">
        <f>SUM(C22:C28)</f>
        <v>15277.546</v>
      </c>
    </row>
    <row r="22" spans="2:3" x14ac:dyDescent="0.2">
      <c r="B22" s="8" t="s">
        <v>1</v>
      </c>
      <c r="C22" s="18">
        <f>'[1]Раздел I. А'!$F$66+'[1]Раздел I. А'!$AH$66</f>
        <v>2124.4750000000004</v>
      </c>
    </row>
    <row r="23" spans="2:3" x14ac:dyDescent="0.2">
      <c r="B23" s="8" t="s">
        <v>2</v>
      </c>
      <c r="C23" s="18">
        <v>0</v>
      </c>
    </row>
    <row r="24" spans="2:3" x14ac:dyDescent="0.2">
      <c r="B24" s="8" t="s">
        <v>3</v>
      </c>
      <c r="C24" s="18">
        <f>'[1]Раздел I. А'!$F$68</f>
        <v>146.57</v>
      </c>
    </row>
    <row r="25" spans="2:3" x14ac:dyDescent="0.2">
      <c r="B25" s="8" t="s">
        <v>4</v>
      </c>
      <c r="C25" s="18">
        <f>'[1]Раздел I. А'!$F$69+'[1]Раздел I. А'!$BJ$69+'[1]Раздел I. Б'!$F$69</f>
        <v>9930.7950000000001</v>
      </c>
    </row>
    <row r="26" spans="2:3" x14ac:dyDescent="0.2">
      <c r="B26" s="8" t="s">
        <v>5</v>
      </c>
      <c r="C26" s="18">
        <f>'[1]Раздел I. А'!$F$70</f>
        <v>186.70799999999994</v>
      </c>
    </row>
    <row r="27" spans="2:3" x14ac:dyDescent="0.2">
      <c r="B27" s="8" t="s">
        <v>6</v>
      </c>
      <c r="C27" s="18">
        <f>'[1]Раздел I. А'!$F$71</f>
        <v>2536.4880000000003</v>
      </c>
    </row>
    <row r="28" spans="2:3" ht="13.5" thickBot="1" x14ac:dyDescent="0.25">
      <c r="B28" s="9" t="s">
        <v>7</v>
      </c>
      <c r="C28" s="19">
        <f>'[1]Раздел I. А'!$F$72+'[1]Раздел I. А'!$BJ$72+'[1]Раздел I. Б'!$J$72+'[1]Раздел I. Б'!$F$72</f>
        <v>352.51</v>
      </c>
    </row>
    <row r="29" spans="2:3" ht="13.5" thickBot="1" x14ac:dyDescent="0.25">
      <c r="B29" s="12" t="s">
        <v>9</v>
      </c>
      <c r="C29" s="20">
        <f>'[1]Раздел I. В'!$F$18</f>
        <v>19410.790999999997</v>
      </c>
    </row>
    <row r="30" spans="2:3" ht="20.25" customHeight="1" thickBot="1" x14ac:dyDescent="0.25">
      <c r="B30" s="14" t="s">
        <v>10</v>
      </c>
      <c r="C30" s="21">
        <f>C29+C21+C13+C5</f>
        <v>59498.260999999999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июль</vt:lpstr>
      <vt:lpstr>июль!Область_печати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Куршева Эльвира Муссовна</cp:lastModifiedBy>
  <cp:lastPrinted>2021-01-25T07:28:33Z</cp:lastPrinted>
  <dcterms:created xsi:type="dcterms:W3CDTF">2020-06-15T08:08:50Z</dcterms:created>
  <dcterms:modified xsi:type="dcterms:W3CDTF">2024-08-21T08:39:39Z</dcterms:modified>
</cp:coreProperties>
</file>