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11FDE6BD-4A8D-4279-93F3-ED665AD1E8B2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14" i="2" l="1"/>
  <c r="C13" i="2"/>
  <c r="C30" i="2"/>
  <c r="C25" i="2"/>
  <c r="C22" i="2"/>
  <c r="C29" i="2"/>
  <c r="C12" i="2"/>
  <c r="C28" i="2"/>
  <c r="C27" i="2"/>
  <c r="C26" i="2"/>
  <c r="C24" i="2"/>
  <c r="C23" i="2"/>
  <c r="C20" i="2"/>
  <c r="C19" i="2"/>
  <c r="C18" i="2"/>
  <c r="C17" i="2"/>
  <c r="C16" i="2"/>
  <c r="C15" i="2"/>
  <c r="C9" i="2"/>
  <c r="C21" i="2"/>
  <c r="C5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<sst xmlns="http://schemas.openxmlformats.org/spreadsheetml/2006/main" count="31" uniqueCount="17">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</sst>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  <xf numFmtId="165" fontId="0" fillId="0" borderId="0" xfId="0" applyNumberFormat="1"/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46EE.STX.EIAS_export_&#1085;&#1086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AH33">
            <v>15.561999999999999</v>
          </cell>
        </row>
        <row r="48">
          <cell r="AH48">
            <v>5318.3909999999996</v>
          </cell>
          <cell r="BJ48">
            <v>7592.3189999999995</v>
          </cell>
        </row>
        <row r="49">
          <cell r="AH49">
            <v>351.86800000000005</v>
          </cell>
        </row>
        <row r="50">
          <cell r="AH50">
            <v>102.66299999999998</v>
          </cell>
        </row>
        <row r="51">
          <cell r="AH51">
            <v>2547.7039999999997</v>
          </cell>
        </row>
        <row r="52">
          <cell r="AH52">
            <v>747.67899999999997</v>
          </cell>
        </row>
        <row r="53">
          <cell r="AH53">
            <v>282.80599999999998</v>
          </cell>
        </row>
        <row r="54">
          <cell r="BJ54">
            <v>1170.7269999999999</v>
          </cell>
        </row>
        <row r="66">
          <cell r="F66">
            <v>10655.231000000003</v>
          </cell>
          <cell r="AH66">
            <v>246.44499999999999</v>
          </cell>
          <cell r="BJ66">
            <v>2352.6719999999996</v>
          </cell>
        </row>
        <row r="67">
          <cell r="F67">
            <v>53.372999999999998</v>
          </cell>
        </row>
        <row r="68">
          <cell r="F68">
            <v>5.81</v>
          </cell>
        </row>
        <row r="69">
          <cell r="F69">
            <v>17752.303999999975</v>
          </cell>
          <cell r="AH69">
            <v>389.55500000000012</v>
          </cell>
          <cell r="BJ69">
            <v>69.930999999999997</v>
          </cell>
        </row>
        <row r="70">
          <cell r="F70">
            <v>3703.41</v>
          </cell>
          <cell r="AH70">
            <v>190.173</v>
          </cell>
        </row>
        <row r="71">
          <cell r="F71">
            <v>9092.1059999999961</v>
          </cell>
          <cell r="AH71">
            <v>2.64</v>
          </cell>
        </row>
        <row r="72">
          <cell r="F72">
            <v>46.852000000000004</v>
          </cell>
          <cell r="AH72">
            <v>0</v>
          </cell>
          <cell r="BJ72">
            <v>10.651999999999999</v>
          </cell>
        </row>
      </sheetData>
      <sheetData sheetId="3">
        <row r="36">
          <cell r="J36">
            <v>527.16000000000008</v>
          </cell>
        </row>
        <row r="48">
          <cell r="J48">
            <v>642.798</v>
          </cell>
        </row>
        <row r="54">
          <cell r="J54">
            <v>0.252</v>
          </cell>
        </row>
        <row r="66">
          <cell r="F66">
            <v>260.04799999999994</v>
          </cell>
          <cell r="J66">
            <v>342.23800000000006</v>
          </cell>
        </row>
        <row r="69">
          <cell r="F69">
            <v>217.84800000000001</v>
          </cell>
          <cell r="J69">
            <v>6.1189999999999998</v>
          </cell>
        </row>
        <row r="70">
          <cell r="F70">
            <v>1.944</v>
          </cell>
        </row>
        <row r="71">
          <cell r="F71">
            <v>0.61</v>
          </cell>
        </row>
        <row r="72">
          <cell r="F72">
            <v>327.19500000000005</v>
          </cell>
          <cell r="J72">
            <v>558.65799999999967</v>
          </cell>
        </row>
      </sheetData>
      <sheetData sheetId="4">
        <row r="18">
          <cell r="F18">
            <v>42640.887000000002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4" sqref="D14"/>
    </sheetView>
  </sheetViews>
  <sheetFormatPr defaultRowHeight="13.2" x14ac:dyDescent="0.25"/>
  <cols>
    <col min="2" max="2" width="64.88671875" customWidth="1"/>
    <col min="3" max="3" width="17" style="2" customWidth="1"/>
    <col min="4" max="4" width="10.6640625" bestFit="1" customWidth="1"/>
    <col min="5" max="5" width="15" customWidth="1"/>
  </cols>
  <sheetData>
    <row r="1" spans="2:5" ht="82.5" customHeight="1" x14ac:dyDescent="0.25">
      <c r="B1" s="21" t="s">
        <v>12</v>
      </c>
      <c r="C1" s="21"/>
    </row>
    <row r="2" spans="2:5" ht="16.5" customHeight="1" x14ac:dyDescent="0.25">
      <c r="B2" s="8" t="s">
        <v>16</v>
      </c>
      <c r="C2" s="8"/>
    </row>
    <row r="3" spans="2:5" ht="14.4" thickBot="1" x14ac:dyDescent="0.35">
      <c r="B3" s="3" t="s">
        <v>15</v>
      </c>
      <c r="C3" s="4"/>
    </row>
    <row r="4" spans="2:5" ht="42" thickBot="1" x14ac:dyDescent="0.3">
      <c r="B4" s="10" t="s">
        <v>13</v>
      </c>
      <c r="C4" s="11" t="s">
        <v>11</v>
      </c>
    </row>
    <row r="5" spans="2:5" ht="28.2" thickBot="1" x14ac:dyDescent="0.3">
      <c r="B5" s="12" t="s">
        <v>0</v>
      </c>
      <c r="C5" s="15">
        <f>C6+C7+C8+C9+C10+C11+C12</f>
        <v>542.72200000000009</v>
      </c>
    </row>
    <row r="6" spans="2:5" ht="13.8" x14ac:dyDescent="0.25">
      <c r="B6" s="9" t="s">
        <v>1</v>
      </c>
      <c r="C6" s="16"/>
    </row>
    <row r="7" spans="2:5" ht="13.8" x14ac:dyDescent="0.25">
      <c r="B7" s="5" t="s">
        <v>2</v>
      </c>
      <c r="C7" s="17">
        <v>0</v>
      </c>
      <c r="E7" s="1"/>
    </row>
    <row r="8" spans="2:5" ht="13.8" x14ac:dyDescent="0.25">
      <c r="B8" s="5" t="s">
        <v>3</v>
      </c>
      <c r="C8" s="17">
        <v>0</v>
      </c>
      <c r="E8" s="1"/>
    </row>
    <row r="9" spans="2:5" ht="13.8" x14ac:dyDescent="0.25">
      <c r="B9" s="5" t="s">
        <v>4</v>
      </c>
      <c r="C9" s="17">
        <f>'[1]Раздел I. А'!$AH$33</f>
        <v>15.561999999999999</v>
      </c>
      <c r="E9" s="1"/>
    </row>
    <row r="10" spans="2:5" ht="13.8" x14ac:dyDescent="0.25">
      <c r="B10" s="5" t="s">
        <v>5</v>
      </c>
      <c r="C10" s="17">
        <v>0</v>
      </c>
      <c r="E10" s="1"/>
    </row>
    <row r="11" spans="2:5" ht="13.8" x14ac:dyDescent="0.25">
      <c r="B11" s="5" t="s">
        <v>6</v>
      </c>
      <c r="C11" s="17">
        <v>0</v>
      </c>
      <c r="E11" s="1"/>
    </row>
    <row r="12" spans="2:5" ht="14.4" thickBot="1" x14ac:dyDescent="0.3">
      <c r="B12" s="6" t="s">
        <v>7</v>
      </c>
      <c r="C12" s="18">
        <f>'[1]Раздел I. Б'!$J$36</f>
        <v>527.16000000000008</v>
      </c>
      <c r="E12" s="1"/>
    </row>
    <row r="13" spans="2:5" ht="28.2" thickBot="1" x14ac:dyDescent="0.3">
      <c r="B13" s="12" t="s">
        <v>8</v>
      </c>
      <c r="C13" s="15">
        <f>SUM(C14:C20)</f>
        <v>18757.207000000002</v>
      </c>
      <c r="E13" s="1"/>
    </row>
    <row r="14" spans="2:5" ht="13.8" x14ac:dyDescent="0.25">
      <c r="B14" s="9" t="s">
        <v>1</v>
      </c>
      <c r="C14" s="16">
        <f>'[1]Раздел I. А'!$AH$48+'[1]Раздел I. А'!$BJ$48+'[1]Раздел I. Б'!$J$48</f>
        <v>13553.508</v>
      </c>
      <c r="D14" s="22"/>
      <c r="E14" s="1"/>
    </row>
    <row r="15" spans="2:5" ht="13.8" x14ac:dyDescent="0.25">
      <c r="B15" s="5" t="s">
        <v>2</v>
      </c>
      <c r="C15" s="17">
        <f>'[1]Раздел I. А'!$AH$49</f>
        <v>351.86800000000005</v>
      </c>
      <c r="E15" s="1"/>
    </row>
    <row r="16" spans="2:5" ht="13.8" x14ac:dyDescent="0.25">
      <c r="B16" s="5" t="s">
        <v>3</v>
      </c>
      <c r="C16" s="17">
        <f>'[1]Раздел I. А'!$AH$50</f>
        <v>102.66299999999998</v>
      </c>
      <c r="E16" s="1"/>
    </row>
    <row r="17" spans="2:5" ht="13.8" x14ac:dyDescent="0.25">
      <c r="B17" s="5" t="s">
        <v>4</v>
      </c>
      <c r="C17" s="17">
        <f>'[1]Раздел I. А'!$AH$51</f>
        <v>2547.7039999999997</v>
      </c>
      <c r="E17" s="1"/>
    </row>
    <row r="18" spans="2:5" ht="13.8" x14ac:dyDescent="0.25">
      <c r="B18" s="5" t="s">
        <v>5</v>
      </c>
      <c r="C18" s="17">
        <f>'[1]Раздел I. А'!$AH$52</f>
        <v>747.67899999999997</v>
      </c>
      <c r="E18" s="1"/>
    </row>
    <row r="19" spans="2:5" ht="13.8" x14ac:dyDescent="0.25">
      <c r="B19" s="5" t="s">
        <v>6</v>
      </c>
      <c r="C19" s="17">
        <f>'[1]Раздел I. А'!$AH$53</f>
        <v>282.80599999999998</v>
      </c>
      <c r="E19" s="1"/>
    </row>
    <row r="20" spans="2:5" ht="14.4" thickBot="1" x14ac:dyDescent="0.3">
      <c r="B20" s="7" t="s">
        <v>7</v>
      </c>
      <c r="C20" s="19">
        <f>'[1]Раздел I. А'!$BJ$54+'[1]Раздел I. Б'!$J$54</f>
        <v>1170.9789999999998</v>
      </c>
      <c r="E20" s="1"/>
    </row>
    <row r="21" spans="2:5" ht="23.4" thickBot="1" x14ac:dyDescent="0.3">
      <c r="B21" s="13" t="s">
        <v>14</v>
      </c>
      <c r="C21" s="15">
        <f>SUM(C22:C28)</f>
        <v>46285.813999999977</v>
      </c>
      <c r="E21" s="1"/>
    </row>
    <row r="22" spans="2:5" ht="13.8" x14ac:dyDescent="0.25">
      <c r="B22" s="9" t="s">
        <v>1</v>
      </c>
      <c r="C22" s="16">
        <f>'[1]Раздел I. А'!$F$66+'[1]Раздел I. А'!$AH$66+'[1]Раздел I. А'!$BJ$66+'[1]Раздел I. Б'!$F$66+'[1]Раздел I. Б'!$J$66</f>
        <v>13856.634000000002</v>
      </c>
      <c r="D22" s="22"/>
      <c r="E22" s="1"/>
    </row>
    <row r="23" spans="2:5" ht="13.8" x14ac:dyDescent="0.25">
      <c r="B23" s="5" t="s">
        <v>2</v>
      </c>
      <c r="C23" s="16">
        <f>'[1]Раздел I. А'!$F$67</f>
        <v>53.372999999999998</v>
      </c>
      <c r="E23" s="1"/>
    </row>
    <row r="24" spans="2:5" ht="13.8" x14ac:dyDescent="0.25">
      <c r="B24" s="5" t="s">
        <v>3</v>
      </c>
      <c r="C24" s="16">
        <f>'[1]Раздел I. А'!$F$68+'[1]Раздел I. А'!$DD$6</f>
        <v>5.81</v>
      </c>
      <c r="E24" s="1"/>
    </row>
    <row r="25" spans="2:5" ht="13.8" x14ac:dyDescent="0.25">
      <c r="B25" s="5" t="s">
        <v>4</v>
      </c>
      <c r="C25" s="16">
        <f>'[1]Раздел I. А'!$F$69+'[1]Раздел I. А'!$AH$69+'[1]Раздел I. А'!$BJ$69+'[1]Раздел I. Б'!$F$69+'[1]Раздел I. Б'!$J$69</f>
        <v>18435.756999999976</v>
      </c>
      <c r="E25" s="1"/>
    </row>
    <row r="26" spans="2:5" ht="13.8" x14ac:dyDescent="0.25">
      <c r="B26" s="5" t="s">
        <v>5</v>
      </c>
      <c r="C26" s="16">
        <f>'[1]Раздел I. А'!$F$70+'[1]Раздел I. А'!$AH$70+'[1]Раздел I. А'!$BK$7+'[1]Раздел I. Б'!$F$70</f>
        <v>3895.5269999999996</v>
      </c>
      <c r="E26" s="1"/>
    </row>
    <row r="27" spans="2:5" ht="13.8" x14ac:dyDescent="0.25">
      <c r="B27" s="5" t="s">
        <v>6</v>
      </c>
      <c r="C27" s="16">
        <f>'[1]Раздел I. А'!$F$71+'[1]Раздел I. А'!$AH$71+'[1]Раздел I. Б'!$F$71</f>
        <v>9095.3559999999961</v>
      </c>
      <c r="E27" s="1"/>
    </row>
    <row r="28" spans="2:5" ht="14.4" thickBot="1" x14ac:dyDescent="0.3">
      <c r="B28" s="6" t="s">
        <v>7</v>
      </c>
      <c r="C28" s="16">
        <f>'[1]Раздел I. А'!$F$72+'[1]Раздел I. А'!$AH$72+'[1]Раздел I. А'!$BJ$72+'[1]Раздел I. Б'!$F$72+'[1]Раздел I. Б'!$J$72</f>
        <v>943.35699999999974</v>
      </c>
      <c r="E28" s="1"/>
    </row>
    <row r="29" spans="2:5" ht="14.4" thickBot="1" x14ac:dyDescent="0.3">
      <c r="B29" s="14" t="s">
        <v>9</v>
      </c>
      <c r="C29" s="15">
        <f>'[1]Раздел I. В'!$F$18</f>
        <v>42640.887000000002</v>
      </c>
    </row>
    <row r="30" spans="2:5" ht="20.25" customHeight="1" thickBot="1" x14ac:dyDescent="0.3">
      <c r="B30" s="14" t="s">
        <v>10</v>
      </c>
      <c r="C30" s="15">
        <f>C5+C13+C21+C29</f>
        <v>108226.62999999999</v>
      </c>
      <c r="E30" s="20"/>
    </row>
    <row r="31" spans="2:5" x14ac:dyDescent="0.25">
      <c r="E31" s="1"/>
    </row>
    <row r="32" spans="2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2022-12-23T07:55:17Z</dcterms:modified>
</cp:coreProperties>
</file>