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<sst xmlns="http://schemas.openxmlformats.org/spreadsheetml/2006/main" count="1023" uniqueCount="668">
  <si>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</si>
  <si>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</si>
  <si>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</si>
  <si>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</si>
  <si>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</si>
  <si>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</si>
  <si>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</si>
  <si>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Признак</t>
  </si>
  <si>
    <t>Наименование объектов энергоснабжения</t>
  </si>
  <si>
    <t>1</t>
  </si>
  <si>
    <t>10905</t>
  </si>
  <si>
    <t>ИП Гусиева Ф.К.</t>
  </si>
  <si>
    <t/>
  </si>
  <si>
    <t>web</t>
  </si>
  <si>
    <t>362000, г.Владикавказ, пр Коста , д.168</t>
  </si>
  <si>
    <t xml:space="preserve"> - ТП-56 </t>
  </si>
  <si>
    <t>ТП-56 "Магазин Хлеб - соль-1"</t>
  </si>
  <si>
    <t>2</t>
  </si>
  <si>
    <t>16641</t>
  </si>
  <si>
    <t>Будилова Марина Анатольевна</t>
  </si>
  <si>
    <t>ул. Авг.соб, 1</t>
  </si>
  <si>
    <t>РП-9</t>
  </si>
  <si>
    <t>3</t>
  </si>
  <si>
    <t>16029</t>
  </si>
  <si>
    <t>ИП Дзодзикова Р.А.  Лавка</t>
  </si>
  <si>
    <t>Респ Северная Осетия - Алания, г Владикавказ, ул Чапаева, 68</t>
  </si>
  <si>
    <t xml:space="preserve">Владэнерго СШ 16029 щ/у "Лавка"  Чапаева  68 </t>
  </si>
  <si>
    <t>4</t>
  </si>
  <si>
    <t>17467</t>
  </si>
  <si>
    <t>Тедеева Женя Николаевна</t>
  </si>
  <si>
    <t>362000, Респ Северная Осетия - Алания, г Владикавказ, ул.Иристонская/Пожарского/Николаева, д.14/6/19</t>
  </si>
  <si>
    <t xml:space="preserve"> - ТП-98 </t>
  </si>
  <si>
    <t>ТП-98 (Иристонская/Пожарского/Николаева,14/6/19)</t>
  </si>
  <si>
    <t>5</t>
  </si>
  <si>
    <t>17187</t>
  </si>
  <si>
    <t>Индивидуальный предприниматель Бадтиева Тамара Сергеевна</t>
  </si>
  <si>
    <t xml:space="preserve">Владэнерго ТП-351 РУ-0.4 кВ ТП-351 17187 Щ/У Бадтиева Т.С. </t>
  </si>
  <si>
    <t>ТП-351</t>
  </si>
  <si>
    <t>6</t>
  </si>
  <si>
    <t>17616</t>
  </si>
  <si>
    <t>Дреева Лариса Хасановна</t>
  </si>
  <si>
    <t>г.Владикавказ, ул.Весенняя, 1б</t>
  </si>
  <si>
    <t>магазин,ул.Весенняя, 1б ТП-395</t>
  </si>
  <si>
    <t>7</t>
  </si>
  <si>
    <t>1507023018891</t>
  </si>
  <si>
    <t>Кочиева Алла Харитоновна</t>
  </si>
  <si>
    <t>362000, г.Владикавказ, пр.Коста, д. 270</t>
  </si>
  <si>
    <t xml:space="preserve"> - ТП-184 </t>
  </si>
  <si>
    <t>нежилое помещение, ТП-184</t>
  </si>
  <si>
    <t>8</t>
  </si>
  <si>
    <t>1507023019034</t>
  </si>
  <si>
    <t>ИП Агузаров Батраз Борисович</t>
  </si>
  <si>
    <t>Коста, 288</t>
  </si>
  <si>
    <t xml:space="preserve"> - ТП-200 </t>
  </si>
  <si>
    <t>павильон, ТП-200</t>
  </si>
  <si>
    <t>9</t>
  </si>
  <si>
    <t>16958</t>
  </si>
  <si>
    <t>Цалле Ольга Викторовна</t>
  </si>
  <si>
    <t>ул. Дзержинского,39</t>
  </si>
  <si>
    <t xml:space="preserve"> - ТП-24 </t>
  </si>
  <si>
    <t>ТП-24 ул. Дзержинского,39</t>
  </si>
  <si>
    <t>10</t>
  </si>
  <si>
    <t>13264</t>
  </si>
  <si>
    <t>Магазин Продукты</t>
  </si>
  <si>
    <t>Респ Северная Осетия - Алания, г Владикавказ, ул Кесаева, 59</t>
  </si>
  <si>
    <t xml:space="preserve">Владэнерго СШ 13264 щ/у Магазин  "Продукты" Кесаева  59 </t>
  </si>
  <si>
    <t>11</t>
  </si>
  <si>
    <t>14726</t>
  </si>
  <si>
    <t>Цораева М.Ж.</t>
  </si>
  <si>
    <t>362000, Республика Северная Осетия-Алания, г.Владикавказ, ул. Островского 17</t>
  </si>
  <si>
    <t xml:space="preserve"> - ТП-2 </t>
  </si>
  <si>
    <t>ООО  Таверна  ТП-2</t>
  </si>
  <si>
    <t>12</t>
  </si>
  <si>
    <t>1507023017938</t>
  </si>
  <si>
    <t>Кульчиев Николай Афакоевич</t>
  </si>
  <si>
    <t>362000, г.Владикавказ, ул.Ардонская, д.313</t>
  </si>
  <si>
    <t xml:space="preserve"> - ТП-35 </t>
  </si>
  <si>
    <t>РУ-0,4кВ, ТП-35</t>
  </si>
  <si>
    <t>13</t>
  </si>
  <si>
    <t>15316</t>
  </si>
  <si>
    <t>ИП Караева Ирина Маирбековна</t>
  </si>
  <si>
    <t>362000, Республика Северная Осетия-Алания, г. Владикавказ, ул. Некрасова,8</t>
  </si>
  <si>
    <t>магазин</t>
  </si>
  <si>
    <t>14</t>
  </si>
  <si>
    <t>17191</t>
  </si>
  <si>
    <t>Туаева Лариса Георгиевна</t>
  </si>
  <si>
    <t xml:space="preserve">ТП-78 фид."Гибизова,31" ТП-78 17191 Щ/У Туаева Л.Г. </t>
  </si>
  <si>
    <t>15</t>
  </si>
  <si>
    <t>1507023018211</t>
  </si>
  <si>
    <t>ИП Айларова Марина Мусаевна</t>
  </si>
  <si>
    <t>362000, г.Владикавказ, ул.Гибизова, 10</t>
  </si>
  <si>
    <t xml:space="preserve"> - ТП-16 </t>
  </si>
  <si>
    <t>ТП-16, нежилое помещение</t>
  </si>
  <si>
    <t>16</t>
  </si>
  <si>
    <t>1507023019386</t>
  </si>
  <si>
    <t>Хубаева Лиана Сосановна</t>
  </si>
  <si>
    <t>362000, г.Владикавказ, ул.Маркуса, д.11</t>
  </si>
  <si>
    <t xml:space="preserve"> - ТП-25 </t>
  </si>
  <si>
    <t>магазин, ТП-25</t>
  </si>
  <si>
    <t>17</t>
  </si>
  <si>
    <t>12106</t>
  </si>
  <si>
    <t>Царахова Кетеван Георгиевна</t>
  </si>
  <si>
    <t>362000, Республика Северная Осетия-Алания, г. Владикавказ, Весенняя,32а</t>
  </si>
  <si>
    <t xml:space="preserve"> - ТП-340 </t>
  </si>
  <si>
    <t xml:space="preserve"> Магазин "Феникс"  ТП-340</t>
  </si>
  <si>
    <t>18</t>
  </si>
  <si>
    <t>16790</t>
  </si>
  <si>
    <t>Гаглоев Виктор Джандерович</t>
  </si>
  <si>
    <t>ул. Весенняя, 15</t>
  </si>
  <si>
    <t>РП-ТП-11</t>
  </si>
  <si>
    <t>19</t>
  </si>
  <si>
    <t>1507023018000</t>
  </si>
  <si>
    <t>Хадарцев Аслан Игоревич</t>
  </si>
  <si>
    <t>362000, г.Владикавказ, ул.Г.Баева, д.37</t>
  </si>
  <si>
    <t xml:space="preserve"> - ТП-18 </t>
  </si>
  <si>
    <t>ТП-18, нежилое здание</t>
  </si>
  <si>
    <t>20</t>
  </si>
  <si>
    <t>1507023018824</t>
  </si>
  <si>
    <t>Дзасохова Асят Батарбековна</t>
  </si>
  <si>
    <t>362000, г.Владикавказ, ул.Павленко, д.56</t>
  </si>
  <si>
    <t xml:space="preserve"> - ТП-46 </t>
  </si>
  <si>
    <t>21</t>
  </si>
  <si>
    <t>14614</t>
  </si>
  <si>
    <t xml:space="preserve"> ИП Цебоев Ю.Р. Магазин  "Восход"</t>
  </si>
  <si>
    <t>362000, Республика Северная Осетия-Алания, г. Владикавказ, пр. Доватора 13/1</t>
  </si>
  <si>
    <t xml:space="preserve"> - ТП-355 </t>
  </si>
  <si>
    <t>магазин "Восход"  ТП-355</t>
  </si>
  <si>
    <t>22</t>
  </si>
  <si>
    <t>1507023019284</t>
  </si>
  <si>
    <t>Демченко Михаил Михайлович</t>
  </si>
  <si>
    <t>362000, г.Владикавказ, ул. Кырджалийская, д.10 корп.2</t>
  </si>
  <si>
    <t xml:space="preserve"> - ООО "Просвет" </t>
  </si>
  <si>
    <t>кафе, 31-32 мкр</t>
  </si>
  <si>
    <t>23</t>
  </si>
  <si>
    <t>1507023019645</t>
  </si>
  <si>
    <t>Кайтова Мадина Каурбековна</t>
  </si>
  <si>
    <t xml:space="preserve">362000, г.Владикавказ,  ул. Кырджалийская 10/2 </t>
  </si>
  <si>
    <t xml:space="preserve"> ПРОСВЕТ ТП-423 </t>
  </si>
  <si>
    <t>нежилое помещение, ТП-423</t>
  </si>
  <si>
    <t>24</t>
  </si>
  <si>
    <t>16148</t>
  </si>
  <si>
    <t>Гагиева Аида Андреевна</t>
  </si>
  <si>
    <t>Респ Северная Осетия - Алания, г Владикавказ, ул Бородинская, 5</t>
  </si>
  <si>
    <t xml:space="preserve"> - ТП-270 </t>
  </si>
  <si>
    <t>Гагиева А.А.,(магазин) ТП-270</t>
  </si>
  <si>
    <t>25</t>
  </si>
  <si>
    <t>15541</t>
  </si>
  <si>
    <t>Дудиев Тотраз Урусханович</t>
  </si>
  <si>
    <t>ул. Пушкинская, 58</t>
  </si>
  <si>
    <t xml:space="preserve"> - ТП-12 </t>
  </si>
  <si>
    <t>26</t>
  </si>
  <si>
    <t>16374</t>
  </si>
  <si>
    <t>Хачирова Тамара Дарчоевна</t>
  </si>
  <si>
    <t>Респ Северная Осетия - Алания, г Владикавказ, ш Карцинское, 2</t>
  </si>
  <si>
    <t xml:space="preserve"> - ТП-273 </t>
  </si>
  <si>
    <t>ИП Хачирова Т.Д.,(торговый павильон) ТП-273</t>
  </si>
  <si>
    <t>27</t>
  </si>
  <si>
    <t>1507023018398</t>
  </si>
  <si>
    <t>Кочиев Юрий Георгиевич</t>
  </si>
  <si>
    <t>362000, г.Владикавказ, ул.Шегрена, д. 56</t>
  </si>
  <si>
    <t xml:space="preserve"> - ТП-52 </t>
  </si>
  <si>
    <t>ТП-52, магазин "Хумана"</t>
  </si>
  <si>
    <t>28</t>
  </si>
  <si>
    <t>1507023019617</t>
  </si>
  <si>
    <t>Лолаева Элина Нугзаровна</t>
  </si>
  <si>
    <t>г. Владикавказ, ул. Ватутина,д.100</t>
  </si>
  <si>
    <t xml:space="preserve"> - ТП-28 </t>
  </si>
  <si>
    <t>Нежилое помещение, Опора №10 ВЛ-0.4 кВ ТП-279</t>
  </si>
  <si>
    <t>29</t>
  </si>
  <si>
    <t>12076</t>
  </si>
  <si>
    <t>ИП Цховребова Русудан Павловна (магазин "Светлана")</t>
  </si>
  <si>
    <t>362000, Республика Северная Осетия-Алания, г. Владикавказ, ул. Маркуса 51</t>
  </si>
  <si>
    <t xml:space="preserve"> - ТП-306 </t>
  </si>
  <si>
    <t>магазин "Светлана" ТП-306</t>
  </si>
  <si>
    <t>30</t>
  </si>
  <si>
    <t>1507023019210</t>
  </si>
  <si>
    <t>Цидаева Оксана Владимировна</t>
  </si>
  <si>
    <t>362000, г.Владикавказ, ул.Маркуса, д.26</t>
  </si>
  <si>
    <t>нежилое помещение, ТП-306</t>
  </si>
  <si>
    <t>31</t>
  </si>
  <si>
    <t>10102</t>
  </si>
  <si>
    <t>НАО "Концерн Алания"</t>
  </si>
  <si>
    <t xml:space="preserve"> - ТП-393 </t>
  </si>
  <si>
    <t>362011, г. Владикавказ, ул.Тельмана,72</t>
  </si>
  <si>
    <t>32</t>
  </si>
  <si>
    <t>11771</t>
  </si>
  <si>
    <t xml:space="preserve">Плотникова И.А. </t>
  </si>
  <si>
    <t>Респ Северная Осетия - Алания, г Владикавказ, ул Пожарского, 9</t>
  </si>
  <si>
    <t xml:space="preserve">Владэнерго СШ 10058 Щ/У ИП Плотников Магазин Тавр </t>
  </si>
  <si>
    <t>33</t>
  </si>
  <si>
    <t>12231</t>
  </si>
  <si>
    <t>ПБЮЛ Хачиров В.Х.</t>
  </si>
  <si>
    <t>362000, Республика Северная Осетия-Алания, г. Владикавказ, п.Заводской,ул.Полевая,1</t>
  </si>
  <si>
    <t xml:space="preserve"> - ТП-141 </t>
  </si>
  <si>
    <t>цех потизготовлению памятников  ТП-141</t>
  </si>
  <si>
    <t>34</t>
  </si>
  <si>
    <t>14799</t>
  </si>
  <si>
    <t>ООО "Яна"</t>
  </si>
  <si>
    <t>362000, Республика Северная Осетия-Алания, г. Владикавказ, ул. Тельмана 72</t>
  </si>
  <si>
    <t xml:space="preserve"> - ТП-339 </t>
  </si>
  <si>
    <t xml:space="preserve">нежилое помещение. ТП-339                                   </t>
  </si>
  <si>
    <t>35</t>
  </si>
  <si>
    <t>17122</t>
  </si>
  <si>
    <t>Гадзаов Таймураз Иронович</t>
  </si>
  <si>
    <t>362040, Респ Северная Осетия - Алания, г Владикавказ, ул Иристонская, д.72</t>
  </si>
  <si>
    <t>36</t>
  </si>
  <si>
    <t>17531</t>
  </si>
  <si>
    <t>Дзампаева Виктория Хазбиевна</t>
  </si>
  <si>
    <t>362000, г.Владикавказ, ул.Черняховскаого/Бзарова, д.17а/27а</t>
  </si>
  <si>
    <t xml:space="preserve"> - ТП-265 </t>
  </si>
  <si>
    <t>магазин, ТП-265</t>
  </si>
  <si>
    <t>37</t>
  </si>
  <si>
    <t>1507023016846</t>
  </si>
  <si>
    <t>ИП Гагиев Роберт Михайлович</t>
  </si>
  <si>
    <t>362000, г.Владикавказ, пер.Автобусный, д.9</t>
  </si>
  <si>
    <t xml:space="preserve"> - ТП-5 </t>
  </si>
  <si>
    <t>ТП-5 (офисное помещение)</t>
  </si>
  <si>
    <t>38</t>
  </si>
  <si>
    <t>1507023018172</t>
  </si>
  <si>
    <t>Гаджинова Соня Георгиевна</t>
  </si>
  <si>
    <t>362000, г.Владикваказ, ул.Иристонская, д.16б</t>
  </si>
  <si>
    <t>ТП-123, магазин</t>
  </si>
  <si>
    <t>39</t>
  </si>
  <si>
    <t>1507023019117</t>
  </si>
  <si>
    <t>Индивидуальный предприниматель Гиоев Нариман Савельевич</t>
  </si>
  <si>
    <t>г. Владикавказ, ул. Тельмана, 38/Гвардейская, 48</t>
  </si>
  <si>
    <t>40</t>
  </si>
  <si>
    <t>1507023019612</t>
  </si>
  <si>
    <t>Гикаева Алла Анзоровна</t>
  </si>
  <si>
    <t>362000, г.Владикавказ , ул.Пожарского, д.11</t>
  </si>
  <si>
    <t xml:space="preserve"> - ТП-109 </t>
  </si>
  <si>
    <t>нежилое помещение, ТП-109</t>
  </si>
  <si>
    <t>41</t>
  </si>
  <si>
    <t>13894</t>
  </si>
  <si>
    <t>Цаллагова Диана Юрьевна</t>
  </si>
  <si>
    <t>362027, г. Владикавказ, ул. Маркова, 1а</t>
  </si>
  <si>
    <t xml:space="preserve"> - ТП-120 </t>
  </si>
  <si>
    <t>нежилое помещение ТП-120</t>
  </si>
  <si>
    <t>42</t>
  </si>
  <si>
    <t>16274</t>
  </si>
  <si>
    <t>Остаева Антанина Багратовна</t>
  </si>
  <si>
    <t>ул Рамонова,6</t>
  </si>
  <si>
    <t xml:space="preserve"> - ТП-22 </t>
  </si>
  <si>
    <t>ул Рамонова,6  ТП-22</t>
  </si>
  <si>
    <t>Респ Северная Осетия - Алания, г Владикавказ, ул Иристонская, 13</t>
  </si>
  <si>
    <t xml:space="preserve"> - ТП-126 </t>
  </si>
  <si>
    <t>Остаева А.Б.ТП-126</t>
  </si>
  <si>
    <t>43</t>
  </si>
  <si>
    <t>17139</t>
  </si>
  <si>
    <t>Хатагов Эдуард Владимирович</t>
  </si>
  <si>
    <t>362040, Респ Северная Осетия - Алания, г Владикавказ, ул.Гугкаева, д.61 "а"</t>
  </si>
  <si>
    <t xml:space="preserve"> - ТП-240 </t>
  </si>
  <si>
    <t>ТП-240</t>
  </si>
  <si>
    <t>44</t>
  </si>
  <si>
    <t>1507023018763</t>
  </si>
  <si>
    <t xml:space="preserve">Базаева Элла Борисовна </t>
  </si>
  <si>
    <t>362000, г.Владикавказ, пр.Коста, 239 "а"</t>
  </si>
  <si>
    <t xml:space="preserve"> - ТП-116 </t>
  </si>
  <si>
    <t>магазин, ТП-166</t>
  </si>
  <si>
    <t>45</t>
  </si>
  <si>
    <t>1507023019515</t>
  </si>
  <si>
    <t>Томаев Исланбек Алиханович</t>
  </si>
  <si>
    <t>362000, г.Владикавказ, пр.Доватора, д.87, №4</t>
  </si>
  <si>
    <t xml:space="preserve"> - ТП-420 </t>
  </si>
  <si>
    <t>нежилое помещение, ТП-420</t>
  </si>
  <si>
    <t>46</t>
  </si>
  <si>
    <t>1507023019953</t>
  </si>
  <si>
    <t>Калагов Инал Русланович</t>
  </si>
  <si>
    <t>г.Владикавказ, ул. З. Космодемьянской,10</t>
  </si>
  <si>
    <t xml:space="preserve"> </t>
  </si>
  <si>
    <t>47</t>
  </si>
  <si>
    <t>1507023017786</t>
  </si>
  <si>
    <t>Небошкин Александр Николаевич</t>
  </si>
  <si>
    <t>г. Владикавказ, ул. Красногвардейская,2</t>
  </si>
  <si>
    <t xml:space="preserve">ОБОРОНЭНЕРГО Ф.7-6 кВ ТП-2 </t>
  </si>
  <si>
    <t>Ф.7/6кВ ТП-2 "Оборонэнерго"</t>
  </si>
  <si>
    <t>48</t>
  </si>
  <si>
    <t>1507023018111</t>
  </si>
  <si>
    <t>ИП Кабалоева Зарина Витальевна</t>
  </si>
  <si>
    <t>362000, г.Владикавказ, ул.Владикавказская,  д. 71/3</t>
  </si>
  <si>
    <t xml:space="preserve"> - ТП-МВД </t>
  </si>
  <si>
    <t>магазин, ТП-МВД</t>
  </si>
  <si>
    <t>49</t>
  </si>
  <si>
    <t>1507023018870</t>
  </si>
  <si>
    <t>Каимов Фарид Вагиф Оглы</t>
  </si>
  <si>
    <t>362000, г.Владикавказ, ул.Владикавказская, д.61</t>
  </si>
  <si>
    <t xml:space="preserve"> - ТП-407А </t>
  </si>
  <si>
    <t>нежилое помещение, ТП-407А</t>
  </si>
  <si>
    <t>50</t>
  </si>
  <si>
    <t>1507023019052</t>
  </si>
  <si>
    <t>Тасоева Фатима Хаджи-Муратовна</t>
  </si>
  <si>
    <t xml:space="preserve"> город Владикавказ, улица Владикавказская, дом 55/1</t>
  </si>
  <si>
    <t xml:space="preserve"> - ТП-380 </t>
  </si>
  <si>
    <t>магазин, ТП-380</t>
  </si>
  <si>
    <t>Реестр врученных уведомлений через WEB 15.01.21</t>
  </si>
  <si>
    <t>ТП-38</t>
  </si>
  <si>
    <t>ул. М.Пехотинцев,5</t>
  </si>
  <si>
    <t>ТП-35, Магазин "Продукты" (Датиев)</t>
  </si>
  <si>
    <t xml:space="preserve"> - </t>
  </si>
  <si>
    <t>ТП-172 , магазин</t>
  </si>
  <si>
    <t>ул. Гибизова,31</t>
  </si>
  <si>
    <t>ТП-78, магазин "Мия"</t>
  </si>
  <si>
    <t>ТП-12, магазин</t>
  </si>
  <si>
    <t xml:space="preserve">ТП-393, РП-2 </t>
  </si>
  <si>
    <t>ТП-109, Плотникова И.А.,(магазин "Тавр")</t>
  </si>
  <si>
    <t>отпаячная опора с КРУН-6 кВ №14 фид.№45 пс "Янтарь", Авторемонт</t>
  </si>
  <si>
    <t>ТП-335 , магазин "Регах"</t>
  </si>
  <si>
    <t>1130</t>
  </si>
  <si>
    <t>АО "Рокос"</t>
  </si>
  <si>
    <t>г. Владикавказ, ул. Защитников Отечества, 1</t>
  </si>
  <si>
    <t xml:space="preserve">ПС  ЮЖНАЯ фид. № 6-6кВ  </t>
  </si>
  <si>
    <t>фабрика ф.-6</t>
  </si>
  <si>
    <t>1.1</t>
  </si>
  <si>
    <t xml:space="preserve">ПС  ЮЖНАЯ фид. № 2-6кВ </t>
  </si>
  <si>
    <t>фабрика ф.-2</t>
  </si>
  <si>
    <t>1.2</t>
  </si>
  <si>
    <t>1137</t>
  </si>
  <si>
    <t>ОАО "Текстиль-Сфера"</t>
  </si>
  <si>
    <t>г. Владикавказ, ул. Победы, 1</t>
  </si>
  <si>
    <t xml:space="preserve"> ПОТРЕБИТЕЛЬСКИЕ СЕТИ РУ -6кВ НПК "ЮгЦветметавтоматика" </t>
  </si>
  <si>
    <t>фабрика</t>
  </si>
  <si>
    <t>2.1</t>
  </si>
  <si>
    <t>1169</t>
  </si>
  <si>
    <t>АО "СОЮЗ ЦМА"</t>
  </si>
  <si>
    <t>г. Владикавказ, ул. Калинина, 2</t>
  </si>
  <si>
    <t xml:space="preserve">ПС СЕВЕРО-ЗАПАДНАЯ фид. № 14-6кВ  </t>
  </si>
  <si>
    <t xml:space="preserve">Югцветметавтоматика </t>
  </si>
  <si>
    <t>3.1</t>
  </si>
  <si>
    <t xml:space="preserve">ПС СЕВЕРО-ЗАПАДНАЯ фид № 15-6кВ </t>
  </si>
  <si>
    <t>Югцветметавтоматика</t>
  </si>
  <si>
    <t>3.2</t>
  </si>
  <si>
    <t>1174</t>
  </si>
  <si>
    <t>АО "Осетия-Полиграфсервис"</t>
  </si>
  <si>
    <t>г. Владикавказ, пр. Коста, 11</t>
  </si>
  <si>
    <t xml:space="preserve">ПС ЮГО-ЗАПАДНАЯ фид. № 24-6кВ </t>
  </si>
  <si>
    <t>типография</t>
  </si>
  <si>
    <t>4.1</t>
  </si>
  <si>
    <t>1458</t>
  </si>
  <si>
    <t>ООО НПФ "Сатурн"</t>
  </si>
  <si>
    <t>г. Владикавказ, ул. Архонское шоссе, 2</t>
  </si>
  <si>
    <t xml:space="preserve"> ПОТРЕБИТЕЛЬСКИЕ СЕТИ ф. № 31 РУ-6кВ ОАО "Кетон" </t>
  </si>
  <si>
    <t>база</t>
  </si>
  <si>
    <t>5.1</t>
  </si>
  <si>
    <t>1511</t>
  </si>
  <si>
    <t xml:space="preserve">ООО "Секрет" </t>
  </si>
  <si>
    <t>ул. 5-я Промышленная</t>
  </si>
  <si>
    <t xml:space="preserve">ПС  РП-110 фид. № 32-6кВ  </t>
  </si>
  <si>
    <t>цех по розливу</t>
  </si>
  <si>
    <t>6.1</t>
  </si>
  <si>
    <t>1512</t>
  </si>
  <si>
    <t>Индивидуальный Предприниматель Дзодзаев Казбек Тотразович</t>
  </si>
  <si>
    <t>г. Владикавказ, 3 Промышленная, 1</t>
  </si>
  <si>
    <t xml:space="preserve">ПС  РП-6 фид. № 8-6кВ </t>
  </si>
  <si>
    <t>оптово-розничная база</t>
  </si>
  <si>
    <t>7.1</t>
  </si>
  <si>
    <t>1535</t>
  </si>
  <si>
    <t>ООО "Гигант"</t>
  </si>
  <si>
    <t>ст. Владикавказ</t>
  </si>
  <si>
    <t xml:space="preserve">РЖД ТП № 3 ст. Владикавказ </t>
  </si>
  <si>
    <t>грузовой двор</t>
  </si>
  <si>
    <t>8.1</t>
  </si>
  <si>
    <t>1507011001556</t>
  </si>
  <si>
    <t>ООО "Ариана"</t>
  </si>
  <si>
    <t>362013, г. Владикавказ, ул. 3-я Промышленная, 2</t>
  </si>
  <si>
    <t xml:space="preserve">ПС  РП-6 яч.фид.1-6кВ </t>
  </si>
  <si>
    <t>админ.здание, производственный комплекс</t>
  </si>
  <si>
    <t>9.1</t>
  </si>
  <si>
    <t>1507011001579</t>
  </si>
  <si>
    <t>ООО "Ос - Нефть"</t>
  </si>
  <si>
    <t>г.Владикавказ, ул. 1-ая Промышленная, Торговый пер.1</t>
  </si>
  <si>
    <t xml:space="preserve">ПС  РП-6 фид. № 4-6кВ ТП -АО "Севосгеологоразведка" 6/0,4 кВ (160 кВА) ф.-0,4 кВ </t>
  </si>
  <si>
    <t>производственный комплекс по переработке нефтепродуктов</t>
  </si>
  <si>
    <t>10.1</t>
  </si>
  <si>
    <t>1507011001592</t>
  </si>
  <si>
    <t>Общество с ограниченной ответственностью Владикавказский Технологический центр "Баспик"</t>
  </si>
  <si>
    <t>г. Владикавказ, ул. Московская, д. 4</t>
  </si>
  <si>
    <t xml:space="preserve">ПС  ЯНТАРЬ фид.№32-6кВ ПС 110кВ </t>
  </si>
  <si>
    <t>производственный комплекс</t>
  </si>
  <si>
    <t>11.1</t>
  </si>
  <si>
    <t>1507011001600</t>
  </si>
  <si>
    <t xml:space="preserve">ПАО "Электроцинк" </t>
  </si>
  <si>
    <t>г. Владикавказ, ул. Заводская,1</t>
  </si>
  <si>
    <t xml:space="preserve">ПС ПАО "ФСК ЕЭС" ПС 110/6 Электроцинк-2 РУ-6кВ </t>
  </si>
  <si>
    <t>Ф.136кВ ПС №1 ГПП Победит</t>
  </si>
  <si>
    <t>12.1</t>
  </si>
  <si>
    <t>Ф.266кВ ПС №1 ГПП Победит</t>
  </si>
  <si>
    <t>12.2</t>
  </si>
  <si>
    <t>г. Владикавказ</t>
  </si>
  <si>
    <t xml:space="preserve"> ПС "РП-110" 110/6кВ Ф.6кВ  №33 </t>
  </si>
  <si>
    <t>Ф.336кВ РУ-6кВ Фронтон</t>
  </si>
  <si>
    <t>12.3</t>
  </si>
  <si>
    <t xml:space="preserve"> ПС "РП-110" 110/6кВ Ф.6кВ  №12 </t>
  </si>
  <si>
    <t>Ф.126кВ РК-6кВ Фронтон</t>
  </si>
  <si>
    <t>12.4</t>
  </si>
  <si>
    <t xml:space="preserve"> ПС 110/6  "Владикавказ" ВЛ-110кВ №10 </t>
  </si>
  <si>
    <t>Т-2 ГПП ПС 110/6 Электроцинк-1</t>
  </si>
  <si>
    <t>12.5</t>
  </si>
  <si>
    <t>Т-1 ГПП ПС 110/6 Электроцинк-1</t>
  </si>
  <si>
    <t>12.6</t>
  </si>
  <si>
    <t xml:space="preserve">ПС ПАО "ФСК ЕЭС" Владикавказ-500 ВЛ 110кВ №102 ПС 330/110/10 </t>
  </si>
  <si>
    <t>Т-2 ГПП ПС 110/6 Электроцинк-2</t>
  </si>
  <si>
    <t>12.7</t>
  </si>
  <si>
    <t>12.8</t>
  </si>
  <si>
    <t xml:space="preserve">ПС ПАО "ФСК ЕЭС" Владикавказ-500 ВЛ-110кВ  №101 ПС 330/110/10 </t>
  </si>
  <si>
    <t>Т-1 Т-3 ГПП ПС 110/6 Электроцинк-2</t>
  </si>
  <si>
    <t>12.9</t>
  </si>
  <si>
    <t>12.10</t>
  </si>
  <si>
    <t>1507011001612</t>
  </si>
  <si>
    <t>ООО "Альфа строй +"</t>
  </si>
  <si>
    <t>с. Ир, правая сторона автодороги Владикавказ- Чермен (Черменское шоссе)</t>
  </si>
  <si>
    <t xml:space="preserve">ПС ЭЛЕКТРОЦИНК ПС "Фронтон" яч.№3 РП-110 ПС 110/6 РУ-6кВ </t>
  </si>
  <si>
    <t>бетонный завод</t>
  </si>
  <si>
    <t>13.1</t>
  </si>
  <si>
    <t>1507011001628</t>
  </si>
  <si>
    <t>АО "Алмаз"</t>
  </si>
  <si>
    <t>суббабоненты ООО Алмаз</t>
  </si>
  <si>
    <t>суббабоненты</t>
  </si>
  <si>
    <t>14.1</t>
  </si>
  <si>
    <t>г. Владикавказ, ул. Московская,1</t>
  </si>
  <si>
    <t xml:space="preserve">ПС СЕВЕРО-ЗАПАДНАЯ фид. № 13-6кВ </t>
  </si>
  <si>
    <t>ф.13/6кВ</t>
  </si>
  <si>
    <t>14.2</t>
  </si>
  <si>
    <t>г.Владикавказ, ул. Московская,1</t>
  </si>
  <si>
    <t xml:space="preserve">ПС СЕВЕРО-ЗАПАДНАЯ фид. № 6-6кВ </t>
  </si>
  <si>
    <t>ф.6/6кВ</t>
  </si>
  <si>
    <t>14.3</t>
  </si>
  <si>
    <t>1507011001640</t>
  </si>
  <si>
    <t>ООО "Леруа Мерлен Восток"</t>
  </si>
  <si>
    <t>г. Владикавказ Архонское шоссе, 1А</t>
  </si>
  <si>
    <t xml:space="preserve"> ПРОСВЕТ ф.33 ПС "Янтарь" </t>
  </si>
  <si>
    <t>ТД "Леруа" ф.33 ПС Янтарь</t>
  </si>
  <si>
    <t>15.1</t>
  </si>
  <si>
    <t>г Владимкавказ, Архонское шоссе, 1А</t>
  </si>
  <si>
    <t xml:space="preserve"> ПРОСВЕТ ф.13 ПС "Янтарь" </t>
  </si>
  <si>
    <t>ТД "Леруа" ф.13 ПС Янтарь</t>
  </si>
  <si>
    <t>15.2</t>
  </si>
  <si>
    <t>1108</t>
  </si>
  <si>
    <t>ОАО "Магнит"</t>
  </si>
  <si>
    <t>г. Владикавказ, ул.Ватутина, 63</t>
  </si>
  <si>
    <t xml:space="preserve">ПС  В-5 фид. № 15-6кВ  </t>
  </si>
  <si>
    <t>завод</t>
  </si>
  <si>
    <t>г. Валадикавказ, ул. Ватутина, 63</t>
  </si>
  <si>
    <t xml:space="preserve">ПС  В-5 Фид. № 29-6кВ </t>
  </si>
  <si>
    <t>1117</t>
  </si>
  <si>
    <t>ОАО "Владикавказский завод "Электроконтактор"</t>
  </si>
  <si>
    <t>г. Владикавказ, ул. Кабардинская, 8</t>
  </si>
  <si>
    <t xml:space="preserve">ПС ЭЛЕКТРОКОНТАКТОР ф-5-6кВ </t>
  </si>
  <si>
    <t>ОАО "Электроконтактор"</t>
  </si>
  <si>
    <t xml:space="preserve">ПС ЭЛЕКТРОКОНТАКТОР фид. № 9-6кВ </t>
  </si>
  <si>
    <t xml:space="preserve">ОАО "Электроконтактор" </t>
  </si>
  <si>
    <t>2.2</t>
  </si>
  <si>
    <t>1119</t>
  </si>
  <si>
    <t>ОАО  "Гран"</t>
  </si>
  <si>
    <t>г. Владикавказ, ул. Московская, 4</t>
  </si>
  <si>
    <t xml:space="preserve">ПС  ЯНТАРЬ фид. № 20-6кВ </t>
  </si>
  <si>
    <t>ФГУП"Гран"</t>
  </si>
  <si>
    <t>1129</t>
  </si>
  <si>
    <t>ОАО "Топаз"</t>
  </si>
  <si>
    <t>г. Владикавказ, ул. Ватутина, 13г</t>
  </si>
  <si>
    <t xml:space="preserve"> ПОТРЕБИТЕЛЬСКИЕ СЕТИ ТП -6 кВ"ВВРЗ" </t>
  </si>
  <si>
    <t>ОАО Топаз</t>
  </si>
  <si>
    <t>1173</t>
  </si>
  <si>
    <t>ООО ПФ "Блистер"</t>
  </si>
  <si>
    <t>г. Владикавказ, Архонское шоссе, 2</t>
  </si>
  <si>
    <t xml:space="preserve"> ПОТРЕБИТЕЛЬСКИЕ СЕТИ Ф № 5 КТП №1 ОАО "Кетон" </t>
  </si>
  <si>
    <t>1176</t>
  </si>
  <si>
    <t>ООО МСК "Трансмост"</t>
  </si>
  <si>
    <t>г. Владикавказ, ул. Пожарского, 42</t>
  </si>
  <si>
    <t xml:space="preserve">ПС  В-5 фид. № 10-6кВ </t>
  </si>
  <si>
    <t>1222</t>
  </si>
  <si>
    <t>ОАО Торгово-производственное предприятие №1</t>
  </si>
  <si>
    <t>г. Владикавказ, ул. Черноморская, 3</t>
  </si>
  <si>
    <t>ОАО ТПП</t>
  </si>
  <si>
    <t>1283</t>
  </si>
  <si>
    <t>ООО "Иркомтэк"</t>
  </si>
  <si>
    <t>г. Владикавказ, ул. Черменское шоссе, 6</t>
  </si>
  <si>
    <t xml:space="preserve">ПС  В-5 фид. № 8-6кВ </t>
  </si>
  <si>
    <t>1419</t>
  </si>
  <si>
    <t xml:space="preserve">ЗАО "Элита" </t>
  </si>
  <si>
    <t>г. Владикавказ, ул. 4-ая Промышленная, 1 "в"</t>
  </si>
  <si>
    <t>цех по розливу воды</t>
  </si>
  <si>
    <t>1451</t>
  </si>
  <si>
    <t>ООО "Кобан"</t>
  </si>
  <si>
    <t>г. Владикавказ, пр. Доватора, 8А</t>
  </si>
  <si>
    <t xml:space="preserve">ПС ЗАПАДНАЯ фид. № 38-6 кВ  </t>
  </si>
  <si>
    <t>ресторан</t>
  </si>
  <si>
    <t>1462</t>
  </si>
  <si>
    <t>ООО "Владикавказ-Газоаппарат"</t>
  </si>
  <si>
    <t>г. Владикавказ, Черменское шоссе, 9</t>
  </si>
  <si>
    <t xml:space="preserve">ПС  РП-6 фид. № 11-6кВ опора № 12 </t>
  </si>
  <si>
    <t>1496</t>
  </si>
  <si>
    <t xml:space="preserve">АО"НИИЭМ" </t>
  </si>
  <si>
    <t>ф.11 контр учет</t>
  </si>
  <si>
    <t>ф.2 контр учет</t>
  </si>
  <si>
    <t>г.Владикавказ, ул. Николаева, 4</t>
  </si>
  <si>
    <t xml:space="preserve">ПС СЕВЕРО-ЗАПАДНАЯ ф.11-6 кВ </t>
  </si>
  <si>
    <t>ф.11-6 кВ ПС Северо-Западная</t>
  </si>
  <si>
    <t>ул. Николаева,4</t>
  </si>
  <si>
    <t xml:space="preserve">ПС  В-1 СШ 1496 ОАО"НИИЭМ"  </t>
  </si>
  <si>
    <t xml:space="preserve"> ф.2-6 кВ ПС В-1</t>
  </si>
  <si>
    <t>1526</t>
  </si>
  <si>
    <t>ОАО "Кристалл"</t>
  </si>
  <si>
    <t>г. Владикавказ, ул. Черменское шоссе, 3</t>
  </si>
  <si>
    <t xml:space="preserve">ПС  РП-110 фид. № 31-6кВ  </t>
  </si>
  <si>
    <t>произ. комплекс, яч.ф№31  ПС "РП-110"</t>
  </si>
  <si>
    <t>г. Владикавказ, ул.Черменское шоссе, 3</t>
  </si>
  <si>
    <t xml:space="preserve">ПС  РП-110 фид. № 29-6кВ  </t>
  </si>
  <si>
    <t>произ. ком-с, яч.ф№29  ПС "РП-110"</t>
  </si>
  <si>
    <t>13.2</t>
  </si>
  <si>
    <t xml:space="preserve">ПС  РП-110 фид. № 14-6кВ  </t>
  </si>
  <si>
    <t>произ. ком-с, яч.ф№14  ПС "РП-110"</t>
  </si>
  <si>
    <t>13.3</t>
  </si>
  <si>
    <t xml:space="preserve">ПС  РП-110 фид. № 10-6кВ  </t>
  </si>
  <si>
    <t>произ. ком-с, яч.ф№10 ПС "РП-110"</t>
  </si>
  <si>
    <t>13.4</t>
  </si>
  <si>
    <t xml:space="preserve">ПС  РП-110 фид. № 7-6кВ </t>
  </si>
  <si>
    <t>произ. ком-с, яч.ф№7 ПС "РП-110"</t>
  </si>
  <si>
    <t>13.5</t>
  </si>
  <si>
    <t>1531</t>
  </si>
  <si>
    <t>ООО "Мехстрой"</t>
  </si>
  <si>
    <t>г. Владикавказ, пер.Торговый, 1</t>
  </si>
  <si>
    <t xml:space="preserve">ПС  РП-6 яч.ф-3-6кВ  </t>
  </si>
  <si>
    <t>бетонно-растворный узел, яч.ф-3 ПС "РП-6"</t>
  </si>
  <si>
    <t>1536</t>
  </si>
  <si>
    <t>ООО СМП "ТУР"</t>
  </si>
  <si>
    <t>г. Владикавказ, в районе н. п. Ларс на 22 км справа от а/д "Владикавказ-Н.Ларс"</t>
  </si>
  <si>
    <t xml:space="preserve">ПС  ЭЗМИН  ГЭС Ф-ГУ/10 кВ оп. № 31 </t>
  </si>
  <si>
    <t>гостиничный комплекс</t>
  </si>
  <si>
    <t>с. В. Ларс</t>
  </si>
  <si>
    <t xml:space="preserve">ПС  ЭЗМИН  ГЭС ВЛ "ГУ"-10кВ опора № 36 </t>
  </si>
  <si>
    <t>нежилое помещение</t>
  </si>
  <si>
    <t>1539</t>
  </si>
  <si>
    <t>ИП Дюбуа Дмитрий Петрович</t>
  </si>
  <si>
    <t>ул. 1-я Промышленная, 1</t>
  </si>
  <si>
    <t xml:space="preserve">ПС  РП-6 яч.ф-2-6кВ </t>
  </si>
  <si>
    <t>ИП Дюбуа</t>
  </si>
  <si>
    <t>16.1</t>
  </si>
  <si>
    <t>1178</t>
  </si>
  <si>
    <t>АО "Крон"</t>
  </si>
  <si>
    <t>г. Владикавказ, ул. Московское шоссе, 1</t>
  </si>
  <si>
    <t xml:space="preserve">ПС  ЯНТАРЬ фид. № 24-6кВ </t>
  </si>
  <si>
    <t>ф.24-6 кВ ПС Янтарь</t>
  </si>
  <si>
    <t>17.1</t>
  </si>
  <si>
    <t>г. Владикавказ, ул. Архонское шоссе, 1</t>
  </si>
  <si>
    <t xml:space="preserve">ПС  ЯНТАРЬ фид. № 17-6кВ </t>
  </si>
  <si>
    <t>ф.17-6 кВ ПС Янтарь</t>
  </si>
  <si>
    <t>17.2</t>
  </si>
  <si>
    <t>1507011001606</t>
  </si>
  <si>
    <t>ООО "Асфальт"</t>
  </si>
  <si>
    <t>362002, г. Владикавказ, ул. Молодежная, 21</t>
  </si>
  <si>
    <t xml:space="preserve">ПС ЭЛЕКТРОЦИНК яч.ф.0906 АБЗ ПС 110/6 ГПП "Э-1" Т-1 ПС №9А РУ-6кВ </t>
  </si>
  <si>
    <t>асфальтно-бетонный завод</t>
  </si>
  <si>
    <t>18.1</t>
  </si>
  <si>
    <t>1507011001620</t>
  </si>
  <si>
    <t>ООО "Вертикаль"</t>
  </si>
  <si>
    <t>пер. Керамический, 4</t>
  </si>
  <si>
    <t xml:space="preserve">ПС СЕВЕРО-ЗАПАДНАЯ Фид. № 9-6кВ  </t>
  </si>
  <si>
    <t>произв комплекс ф.9- 6кВ ПС Северо-Западная</t>
  </si>
  <si>
    <t>19.1</t>
  </si>
  <si>
    <t>пер. Кераммический, 4</t>
  </si>
  <si>
    <t xml:space="preserve">ПС  ЯНТАРЬ фид. № 05-6кВ </t>
  </si>
  <si>
    <t>произв комплекс ф.05- 6кВ ПС Янтарь</t>
  </si>
  <si>
    <t>19.2</t>
  </si>
  <si>
    <t>1507011001633</t>
  </si>
  <si>
    <t>ООО "Южстальконструкция"</t>
  </si>
  <si>
    <t>г. Владикавказ, 1-я Промышленная,4</t>
  </si>
  <si>
    <t xml:space="preserve">ПС  РП-110 фид. №30-6кВ оп.№10 </t>
  </si>
  <si>
    <t>производственный комплекс (производство металлоконструкций)</t>
  </si>
  <si>
    <t>20.1</t>
  </si>
  <si>
    <t>1507011001639</t>
  </si>
  <si>
    <t>ООО "ОСК 21 Век"</t>
  </si>
  <si>
    <t>г. Владикавказ, Черменское шоссе,26</t>
  </si>
  <si>
    <t xml:space="preserve">ПС  РП-110 фид. № 1-6кВ  </t>
  </si>
  <si>
    <t>производственный цех (производство бетонных плит)</t>
  </si>
  <si>
    <t>21.1</t>
  </si>
  <si>
    <t>1507011001644</t>
  </si>
  <si>
    <t>ОАО "Владикавказский электроламповый завод"</t>
  </si>
  <si>
    <t>352035, г.Владикавказ, ул. Московская, 8</t>
  </si>
  <si>
    <t xml:space="preserve">ПС  ЯНТАРЬ фид. № 36-6кВ </t>
  </si>
  <si>
    <t>ВЭЛЗ ф. 36</t>
  </si>
  <si>
    <t>22.1</t>
  </si>
  <si>
    <t xml:space="preserve">ПС  ЯНТАРЬ фид. № 22-6кВ </t>
  </si>
  <si>
    <t>ВЭЛЗ ф. 22</t>
  </si>
  <si>
    <t>3343</t>
  </si>
  <si>
    <t>ООО  "Строй - Изделия"</t>
  </si>
  <si>
    <t>363020 г. Беслан, ул. Надтеречная, 1</t>
  </si>
  <si>
    <t xml:space="preserve">Беслан--&gt; ТП10-1 СШ 3343 Щ/У ОАО "РЖДстрой" </t>
  </si>
  <si>
    <t>яч.ф.№10 ПС "Беслан-110"</t>
  </si>
  <si>
    <t>3373</t>
  </si>
  <si>
    <t>ООО  "ИнтерАгроКомплекс"</t>
  </si>
  <si>
    <t>г. Беслан, ул. Дзарахохова,1</t>
  </si>
  <si>
    <t xml:space="preserve">Беслан--С--&gt; Мелькомбинат СШ 3373 Щ/У ООО "Инако" </t>
  </si>
  <si>
    <t xml:space="preserve">ПС "Мелькомбинат" </t>
  </si>
  <si>
    <t>3607</t>
  </si>
  <si>
    <t>ОАО  "Ариана-С"</t>
  </si>
  <si>
    <t>г. Беслан, ул. Гагарина,1а</t>
  </si>
  <si>
    <t xml:space="preserve">1ПС  БЕСЛАН-110 ф.13 3607 ОАО "Ариана-С"  </t>
  </si>
  <si>
    <t>ф.№13 ПС "Беслан-110"</t>
  </si>
  <si>
    <t>3642</t>
  </si>
  <si>
    <t>ООО  "Жемчужина"</t>
  </si>
  <si>
    <t>г. Беслан, Фарновский мост</t>
  </si>
  <si>
    <t xml:space="preserve">Беслан --&gt; КТП9-8 СШ 3642 Щ/У нов </t>
  </si>
  <si>
    <t>Ф-9 ТП 9-1 ПС "Беслан"</t>
  </si>
  <si>
    <t>3662</t>
  </si>
  <si>
    <t>ООО "Бухар Дон"</t>
  </si>
  <si>
    <t>с.Заманкул, ул. Дзусова,21</t>
  </si>
  <si>
    <t xml:space="preserve">ПС ЗАМАНКУЛ оп.№8/8 ф.2/10кВ  </t>
  </si>
  <si>
    <t>оп.№8/8 фид.№2/10кВ  ПС "Заманкул"</t>
  </si>
  <si>
    <t>3674</t>
  </si>
  <si>
    <t>ООО "Щебзавод- Прогресс"</t>
  </si>
  <si>
    <t>г. Беслан</t>
  </si>
  <si>
    <t>оп.№22 ф.1/6кВ ПС "Беслан-110"</t>
  </si>
  <si>
    <t>3679</t>
  </si>
  <si>
    <t>АО "Первая нерудная компания"</t>
  </si>
  <si>
    <t>г. Беслан, ул. Надтеречная,3</t>
  </si>
  <si>
    <t xml:space="preserve">1ПС  БЕСЛАН-110 ф. 1-6кВ Оп.№32 </t>
  </si>
  <si>
    <t>оп.№32 ф-1 ПС "Беслан"</t>
  </si>
  <si>
    <t>3770</t>
  </si>
  <si>
    <t>ООО "АльянсСпирт"</t>
  </si>
  <si>
    <t>г. Беслан, ул. Подгорная, 2</t>
  </si>
  <si>
    <t xml:space="preserve">ПС БЕСЛАН-СЕВЕРНАЯ ф-9 </t>
  </si>
  <si>
    <t>ф.№9 ПС "Беслан-северная"</t>
  </si>
  <si>
    <t>г. Беслан, ул.Подгорная, 2</t>
  </si>
  <si>
    <t xml:space="preserve">ПС БЕСЛАН-СЕВЕРНАЯ ф.-3 </t>
  </si>
  <si>
    <t>ф.№3 ПС "Беслан-северная"</t>
  </si>
  <si>
    <t>8.2</t>
  </si>
  <si>
    <t>3773</t>
  </si>
  <si>
    <t>ООО "Бесланский завод "Автоспецоборудование"</t>
  </si>
  <si>
    <t>г. Беслан, ул. Набережная,17</t>
  </si>
  <si>
    <t xml:space="preserve">Беслан  ---&gt;  110 Фид. № 1-6 кВ </t>
  </si>
  <si>
    <t>ф.1-6кВ ПС "Беслан-110"</t>
  </si>
  <si>
    <t>1507053003846</t>
  </si>
  <si>
    <t>ИП Такоев Алан Анатольевич</t>
  </si>
  <si>
    <t>ул. Керминистов, д. 12</t>
  </si>
  <si>
    <t xml:space="preserve">РЖД ЛЭП ДПР-27,5кВ </t>
  </si>
  <si>
    <t>производство пленки</t>
  </si>
  <si>
    <t>1507051003862</t>
  </si>
  <si>
    <t>Индивидуальный предприниматель Кокаев Алан Владимирович</t>
  </si>
  <si>
    <t>г. Беслан, ул. Заводская,, д. 1"Б"</t>
  </si>
  <si>
    <t xml:space="preserve">1 ПС  ХУМАЛАГ  Ф.1/10кВ оп. № 4/2 </t>
  </si>
  <si>
    <t>птицефабрика</t>
  </si>
  <si>
    <t>1507051003872</t>
  </si>
  <si>
    <t>ООО "Агро-Союз"</t>
  </si>
  <si>
    <t>с. Цалык, ул. Чекоева,11</t>
  </si>
  <si>
    <t xml:space="preserve">ПС ЦАЛЫК  Ф. 5/10кВ ТП 5-3 ф.0,4кВ </t>
  </si>
  <si>
    <t>склад</t>
  </si>
  <si>
    <t>1507053003881</t>
  </si>
  <si>
    <t>Дауров Виталий Сосланбекович</t>
  </si>
  <si>
    <t>с. Фарн, ул. Ленина, 43</t>
  </si>
  <si>
    <t xml:space="preserve">1ПС  БЕСЛАН-110 ф.12-6 кВ ТП 12-4 / 630 кВА </t>
  </si>
  <si>
    <t>нежилое здание (из 3604)</t>
  </si>
  <si>
    <t>с. Фарн, ул. Джимиева,52а</t>
  </si>
  <si>
    <t xml:space="preserve">ПС  КОСТА Фид. 4/10кВ ТП 4-3 </t>
  </si>
  <si>
    <t>ТП 4-3 ПС "Коста"</t>
  </si>
  <si>
    <t xml:space="preserve">ПС  КОСТА Фид. 4/10кВ ТП 4-13 </t>
  </si>
  <si>
    <t>ТП 4-13 ПС "Коста"</t>
  </si>
  <si>
    <t>1507053003883</t>
  </si>
  <si>
    <t>ИП Батагов Ахсар Цараевич</t>
  </si>
  <si>
    <t>г. Беслан, ул. Победы,118</t>
  </si>
  <si>
    <t xml:space="preserve">ПС БЕСЛАН-СЕВЕРНАЯ Ф.7/6кВ </t>
  </si>
  <si>
    <t>кирпичный цех ф.7/6кВ</t>
  </si>
  <si>
    <t xml:space="preserve">ПС БЕСЛАН-СЕВЕРНАЯ ячейка фидера № 2-6 кВ </t>
  </si>
  <si>
    <t>кирпичный цех ф.2/6кВ</t>
  </si>
  <si>
    <t>1507051003887</t>
  </si>
  <si>
    <t>СПК "АРТ"</t>
  </si>
  <si>
    <t>с.Ст.Батако,700 м юго-восточнее села</t>
  </si>
  <si>
    <t xml:space="preserve">ПС ЦАЛЫК  Ф.4/10кВ ТП 4-1 </t>
  </si>
  <si>
    <t>ферма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</si>
</sst>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186" zoomScale="80" zoomScaleNormal="80" workbookViewId="0">
      <selection activeCell="G208" sqref="G208"/>
    </sheetView>
  </sheetViews>
  <sheetFormatPr defaultRowHeight="15.75" x14ac:dyDescent="0.25"/>
  <cols>
    <col min="1" max="1" width="10.140625" style="17" customWidth="1"/>
    <col min="2" max="2" width="25.85546875" style="18" customWidth="1"/>
    <col min="3" max="3" width="32.42578125" style="19" customWidth="1"/>
    <col min="4" max="4" width="36.28515625" style="5" customWidth="1"/>
    <col min="5" max="5" width="40.7109375" style="5" customWidth="1"/>
    <col min="6" max="6" width="31.5703125" style="20" customWidth="1"/>
    <col min="7" max="7" width="21" style="21" customWidth="1"/>
    <col min="8" max="8" width="25" style="22" customWidth="1"/>
    <col min="9" max="9" width="11.28515625" style="6" customWidth="1"/>
    <col min="10" max="16384" width="9.140625" style="10"/>
  </cols>
  <sheetData>
    <row r="1" spans="1:9" x14ac:dyDescent="0.25">
      <c r="A1" s="9" t="s">
        <v>294</v>
      </c>
      <c r="B1" s="9"/>
      <c r="C1" s="9"/>
      <c r="D1" s="9"/>
      <c r="E1" s="9"/>
      <c r="F1" s="9"/>
      <c r="G1" s="9"/>
      <c r="H1" s="9"/>
    </row>
    <row r="3" spans="1:9" ht="42" customHeight="1" x14ac:dyDescent="0.25">
      <c r="A3" s="2" t="s">
        <v>2</v>
      </c>
      <c r="B3" s="2" t="s">
        <v>4</v>
      </c>
      <c r="C3" s="1" t="s">
        <v>5</v>
      </c>
      <c r="D3" s="2" t="s">
        <v>0</v>
      </c>
      <c r="E3" s="2" t="s">
        <v>6</v>
      </c>
      <c r="F3" s="3" t="s">
        <v>8</v>
      </c>
      <c r="G3" s="3" t="s">
        <v>1</v>
      </c>
      <c r="H3" s="4" t="s">
        <v>3</v>
      </c>
      <c r="I3" s="4" t="s">
        <v>7</v>
      </c>
    </row>
    <row r="4" spans="1:9" ht="31.5" x14ac:dyDescent="0.25">
      <c r="A4" s="11" t="s">
        <v>9</v>
      </c>
      <c r="B4" s="12" t="s">
        <v>10</v>
      </c>
      <c r="C4" s="13" t="s">
        <v>11</v>
      </c>
      <c r="D4" s="7" t="s">
        <v>14</v>
      </c>
      <c r="E4" s="7" t="s">
        <v>15</v>
      </c>
      <c r="F4" s="14" t="s">
        <v>16</v>
      </c>
      <c r="G4" s="15">
        <f>6.21*1000</f>
        <v>6210</v>
      </c>
      <c r="H4" s="16">
        <v>44221</v>
      </c>
      <c r="I4" s="8" t="s">
        <v>13</v>
      </c>
    </row>
    <row r="5" spans="1:9" x14ac:dyDescent="0.25">
      <c r="A5" s="11" t="s">
        <v>17</v>
      </c>
      <c r="B5" s="12" t="s">
        <v>18</v>
      </c>
      <c r="C5" s="13" t="s">
        <v>19</v>
      </c>
      <c r="D5" s="7" t="s">
        <v>20</v>
      </c>
      <c r="E5" s="7"/>
      <c r="F5" s="14" t="s">
        <v>21</v>
      </c>
      <c r="G5" s="15">
        <f>2.657*100</f>
        <v>265.7</v>
      </c>
      <c r="H5" s="16">
        <v>44221</v>
      </c>
      <c r="I5" s="8" t="s">
        <v>13</v>
      </c>
    </row>
    <row r="6" spans="1:9" ht="31.5" x14ac:dyDescent="0.25">
      <c r="A6" s="11" t="s">
        <v>22</v>
      </c>
      <c r="B6" s="12" t="s">
        <v>23</v>
      </c>
      <c r="C6" s="13" t="s">
        <v>24</v>
      </c>
      <c r="D6" s="7" t="s">
        <v>25</v>
      </c>
      <c r="E6" s="7" t="s">
        <v>26</v>
      </c>
      <c r="F6" s="14" t="s">
        <v>295</v>
      </c>
      <c r="G6" s="15">
        <f>6.28*1000</f>
        <v>6280</v>
      </c>
      <c r="H6" s="16">
        <v>44221</v>
      </c>
      <c r="I6" s="8" t="s">
        <v>13</v>
      </c>
    </row>
    <row r="7" spans="1:9" ht="63" x14ac:dyDescent="0.25">
      <c r="A7" s="11" t="s">
        <v>27</v>
      </c>
      <c r="B7" s="12" t="s">
        <v>28</v>
      </c>
      <c r="C7" s="13" t="s">
        <v>29</v>
      </c>
      <c r="D7" s="7" t="s">
        <v>30</v>
      </c>
      <c r="E7" s="7" t="s">
        <v>31</v>
      </c>
      <c r="F7" s="14" t="s">
        <v>32</v>
      </c>
      <c r="G7" s="15">
        <f>4.756*1000</f>
        <v>4756</v>
      </c>
      <c r="H7" s="16">
        <v>44221</v>
      </c>
      <c r="I7" s="8" t="s">
        <v>13</v>
      </c>
    </row>
    <row r="8" spans="1:9" ht="47.25" x14ac:dyDescent="0.25">
      <c r="A8" s="11" t="s">
        <v>33</v>
      </c>
      <c r="B8" s="12" t="s">
        <v>34</v>
      </c>
      <c r="C8" s="13" t="s">
        <v>35</v>
      </c>
      <c r="D8" s="7" t="s">
        <v>296</v>
      </c>
      <c r="E8" s="7" t="s">
        <v>36</v>
      </c>
      <c r="F8" s="14" t="s">
        <v>37</v>
      </c>
      <c r="G8" s="15">
        <f>4.646*1000</f>
        <v>4646</v>
      </c>
      <c r="H8" s="16">
        <v>44221</v>
      </c>
      <c r="I8" s="8" t="s">
        <v>13</v>
      </c>
    </row>
    <row r="9" spans="1:9" ht="31.5" x14ac:dyDescent="0.25">
      <c r="A9" s="11" t="s">
        <v>38</v>
      </c>
      <c r="B9" s="12" t="s">
        <v>39</v>
      </c>
      <c r="C9" s="13" t="s">
        <v>40</v>
      </c>
      <c r="D9" s="7" t="s">
        <v>41</v>
      </c>
      <c r="E9" s="7"/>
      <c r="F9" s="14" t="s">
        <v>42</v>
      </c>
      <c r="G9" s="15">
        <f>4.694*1000</f>
        <v>4694</v>
      </c>
      <c r="H9" s="16">
        <v>44221</v>
      </c>
      <c r="I9" s="8" t="s">
        <v>13</v>
      </c>
    </row>
    <row r="10" spans="1:9" ht="31.5" x14ac:dyDescent="0.25">
      <c r="A10" s="11" t="s">
        <v>43</v>
      </c>
      <c r="B10" s="12" t="s">
        <v>44</v>
      </c>
      <c r="C10" s="13" t="s">
        <v>45</v>
      </c>
      <c r="D10" s="7" t="s">
        <v>46</v>
      </c>
      <c r="E10" s="7" t="s">
        <v>47</v>
      </c>
      <c r="F10" s="14" t="s">
        <v>48</v>
      </c>
      <c r="G10" s="15">
        <f>4.95*1000</f>
        <v>4950</v>
      </c>
      <c r="H10" s="16">
        <v>44221</v>
      </c>
      <c r="I10" s="8" t="s">
        <v>13</v>
      </c>
    </row>
    <row r="11" spans="1:9" x14ac:dyDescent="0.25">
      <c r="A11" s="11" t="s">
        <v>49</v>
      </c>
      <c r="B11" s="12" t="s">
        <v>50</v>
      </c>
      <c r="C11" s="13" t="s">
        <v>51</v>
      </c>
      <c r="D11" s="7" t="s">
        <v>52</v>
      </c>
      <c r="E11" s="7" t="s">
        <v>53</v>
      </c>
      <c r="F11" s="14" t="s">
        <v>54</v>
      </c>
      <c r="G11" s="15">
        <f>5.13*1000</f>
        <v>5130</v>
      </c>
      <c r="H11" s="16">
        <v>44221</v>
      </c>
      <c r="I11" s="8" t="s">
        <v>13</v>
      </c>
    </row>
    <row r="12" spans="1:9" x14ac:dyDescent="0.25">
      <c r="A12" s="11" t="s">
        <v>55</v>
      </c>
      <c r="B12" s="12" t="s">
        <v>56</v>
      </c>
      <c r="C12" s="13" t="s">
        <v>57</v>
      </c>
      <c r="D12" s="7" t="s">
        <v>58</v>
      </c>
      <c r="E12" s="7" t="s">
        <v>59</v>
      </c>
      <c r="F12" s="14" t="s">
        <v>60</v>
      </c>
      <c r="G12" s="15">
        <f>4.99*1000</f>
        <v>4990</v>
      </c>
      <c r="H12" s="16">
        <v>44221</v>
      </c>
      <c r="I12" s="8" t="s">
        <v>13</v>
      </c>
    </row>
    <row r="13" spans="1:9" ht="31.5" x14ac:dyDescent="0.25">
      <c r="A13" s="11" t="s">
        <v>61</v>
      </c>
      <c r="B13" s="12" t="s">
        <v>62</v>
      </c>
      <c r="C13" s="13" t="s">
        <v>63</v>
      </c>
      <c r="D13" s="7" t="s">
        <v>64</v>
      </c>
      <c r="E13" s="7" t="s">
        <v>65</v>
      </c>
      <c r="F13" s="14" t="s">
        <v>297</v>
      </c>
      <c r="G13" s="15">
        <f>5.05*1000</f>
        <v>5050</v>
      </c>
      <c r="H13" s="16">
        <v>44221</v>
      </c>
      <c r="I13" s="8" t="s">
        <v>13</v>
      </c>
    </row>
    <row r="14" spans="1:9" ht="47.25" x14ac:dyDescent="0.25">
      <c r="A14" s="11" t="s">
        <v>66</v>
      </c>
      <c r="B14" s="12" t="s">
        <v>67</v>
      </c>
      <c r="C14" s="13" t="s">
        <v>68</v>
      </c>
      <c r="D14" s="7" t="s">
        <v>69</v>
      </c>
      <c r="E14" s="7" t="s">
        <v>70</v>
      </c>
      <c r="F14" s="14" t="s">
        <v>71</v>
      </c>
      <c r="G14" s="15">
        <f>4.79*1000</f>
        <v>4790</v>
      </c>
      <c r="H14" s="16">
        <v>44221</v>
      </c>
      <c r="I14" s="8" t="s">
        <v>13</v>
      </c>
    </row>
    <row r="15" spans="1:9" ht="31.5" x14ac:dyDescent="0.25">
      <c r="A15" s="11" t="s">
        <v>72</v>
      </c>
      <c r="B15" s="12" t="s">
        <v>73</v>
      </c>
      <c r="C15" s="13" t="s">
        <v>74</v>
      </c>
      <c r="D15" s="7" t="s">
        <v>75</v>
      </c>
      <c r="E15" s="7" t="s">
        <v>76</v>
      </c>
      <c r="F15" s="14" t="s">
        <v>77</v>
      </c>
      <c r="G15" s="15">
        <f>4.519*1000</f>
        <v>4519</v>
      </c>
      <c r="H15" s="16">
        <v>44221</v>
      </c>
      <c r="I15" s="8" t="s">
        <v>13</v>
      </c>
    </row>
    <row r="16" spans="1:9" ht="47.25" x14ac:dyDescent="0.25">
      <c r="A16" s="11" t="s">
        <v>78</v>
      </c>
      <c r="B16" s="12" t="s">
        <v>79</v>
      </c>
      <c r="C16" s="13" t="s">
        <v>80</v>
      </c>
      <c r="D16" s="7" t="s">
        <v>81</v>
      </c>
      <c r="E16" s="7" t="s">
        <v>298</v>
      </c>
      <c r="F16" s="14" t="s">
        <v>299</v>
      </c>
      <c r="G16" s="15">
        <f>4.566*1000</f>
        <v>4566</v>
      </c>
      <c r="H16" s="16">
        <v>44221</v>
      </c>
      <c r="I16" s="8" t="s">
        <v>13</v>
      </c>
    </row>
    <row r="17" spans="1:9" ht="31.5" x14ac:dyDescent="0.25">
      <c r="A17" s="11" t="s">
        <v>83</v>
      </c>
      <c r="B17" s="12" t="s">
        <v>84</v>
      </c>
      <c r="C17" s="13" t="s">
        <v>85</v>
      </c>
      <c r="D17" s="7" t="s">
        <v>300</v>
      </c>
      <c r="E17" s="7" t="s">
        <v>86</v>
      </c>
      <c r="F17" s="14" t="s">
        <v>301</v>
      </c>
      <c r="G17" s="15">
        <f>4.654*1000</f>
        <v>4654</v>
      </c>
      <c r="H17" s="16">
        <v>44221</v>
      </c>
      <c r="I17" s="8" t="s">
        <v>13</v>
      </c>
    </row>
    <row r="18" spans="1:9" ht="31.5" x14ac:dyDescent="0.25">
      <c r="A18" s="11" t="s">
        <v>87</v>
      </c>
      <c r="B18" s="12" t="s">
        <v>88</v>
      </c>
      <c r="C18" s="13" t="s">
        <v>89</v>
      </c>
      <c r="D18" s="7" t="s">
        <v>90</v>
      </c>
      <c r="E18" s="7" t="s">
        <v>91</v>
      </c>
      <c r="F18" s="14" t="s">
        <v>92</v>
      </c>
      <c r="G18" s="15">
        <f>4.499*1000</f>
        <v>4499</v>
      </c>
      <c r="H18" s="16">
        <v>44221</v>
      </c>
      <c r="I18" s="8" t="s">
        <v>13</v>
      </c>
    </row>
    <row r="19" spans="1:9" ht="31.5" x14ac:dyDescent="0.25">
      <c r="A19" s="11" t="s">
        <v>93</v>
      </c>
      <c r="B19" s="12" t="s">
        <v>94</v>
      </c>
      <c r="C19" s="13" t="s">
        <v>95</v>
      </c>
      <c r="D19" s="7" t="s">
        <v>96</v>
      </c>
      <c r="E19" s="7" t="s">
        <v>97</v>
      </c>
      <c r="F19" s="14" t="s">
        <v>98</v>
      </c>
      <c r="G19" s="15">
        <f>4.5*1000</f>
        <v>4500</v>
      </c>
      <c r="H19" s="16">
        <v>44221</v>
      </c>
      <c r="I19" s="8" t="s">
        <v>13</v>
      </c>
    </row>
    <row r="20" spans="1:9" ht="47.25" x14ac:dyDescent="0.25">
      <c r="A20" s="11" t="s">
        <v>99</v>
      </c>
      <c r="B20" s="12" t="s">
        <v>100</v>
      </c>
      <c r="C20" s="13" t="s">
        <v>101</v>
      </c>
      <c r="D20" s="7" t="s">
        <v>102</v>
      </c>
      <c r="E20" s="7" t="s">
        <v>103</v>
      </c>
      <c r="F20" s="14" t="s">
        <v>104</v>
      </c>
      <c r="G20" s="15">
        <f>4.866*1000</f>
        <v>4866</v>
      </c>
      <c r="H20" s="16">
        <v>44221</v>
      </c>
      <c r="I20" s="8" t="s">
        <v>13</v>
      </c>
    </row>
    <row r="21" spans="1:9" x14ac:dyDescent="0.25">
      <c r="A21" s="11" t="s">
        <v>105</v>
      </c>
      <c r="B21" s="12" t="s">
        <v>106</v>
      </c>
      <c r="C21" s="13" t="s">
        <v>107</v>
      </c>
      <c r="D21" s="7" t="s">
        <v>108</v>
      </c>
      <c r="E21" s="7"/>
      <c r="F21" s="14" t="s">
        <v>109</v>
      </c>
      <c r="G21" s="15">
        <f>4.906*1000</f>
        <v>4906</v>
      </c>
      <c r="H21" s="16">
        <v>44221</v>
      </c>
      <c r="I21" s="8" t="s">
        <v>13</v>
      </c>
    </row>
    <row r="22" spans="1:9" ht="31.5" x14ac:dyDescent="0.25">
      <c r="A22" s="11" t="s">
        <v>110</v>
      </c>
      <c r="B22" s="12" t="s">
        <v>111</v>
      </c>
      <c r="C22" s="13" t="s">
        <v>112</v>
      </c>
      <c r="D22" s="7" t="s">
        <v>113</v>
      </c>
      <c r="E22" s="7" t="s">
        <v>114</v>
      </c>
      <c r="F22" s="14" t="s">
        <v>115</v>
      </c>
      <c r="G22" s="15">
        <f>10.083*1000</f>
        <v>10083</v>
      </c>
      <c r="H22" s="16">
        <v>44221</v>
      </c>
      <c r="I22" s="8" t="s">
        <v>13</v>
      </c>
    </row>
    <row r="23" spans="1:9" ht="31.5" x14ac:dyDescent="0.25">
      <c r="A23" s="11" t="s">
        <v>116</v>
      </c>
      <c r="B23" s="12" t="s">
        <v>117</v>
      </c>
      <c r="C23" s="13" t="s">
        <v>118</v>
      </c>
      <c r="D23" s="7" t="s">
        <v>119</v>
      </c>
      <c r="E23" s="7" t="s">
        <v>120</v>
      </c>
      <c r="F23" s="14" t="s">
        <v>12</v>
      </c>
      <c r="G23" s="15">
        <f>4.49*1000</f>
        <v>4490</v>
      </c>
      <c r="H23" s="16">
        <v>44221</v>
      </c>
      <c r="I23" s="8" t="s">
        <v>13</v>
      </c>
    </row>
    <row r="24" spans="1:9" ht="47.25" x14ac:dyDescent="0.25">
      <c r="A24" s="11" t="s">
        <v>121</v>
      </c>
      <c r="B24" s="12" t="s">
        <v>122</v>
      </c>
      <c r="C24" s="13" t="s">
        <v>123</v>
      </c>
      <c r="D24" s="7" t="s">
        <v>124</v>
      </c>
      <c r="E24" s="7" t="s">
        <v>125</v>
      </c>
      <c r="F24" s="14" t="s">
        <v>126</v>
      </c>
      <c r="G24" s="15">
        <f>5.021*1000</f>
        <v>5021</v>
      </c>
      <c r="H24" s="16">
        <v>44221</v>
      </c>
      <c r="I24" s="8" t="s">
        <v>13</v>
      </c>
    </row>
    <row r="25" spans="1:9" ht="31.5" x14ac:dyDescent="0.25">
      <c r="A25" s="11" t="s">
        <v>127</v>
      </c>
      <c r="B25" s="12" t="s">
        <v>128</v>
      </c>
      <c r="C25" s="13" t="s">
        <v>129</v>
      </c>
      <c r="D25" s="7" t="s">
        <v>130</v>
      </c>
      <c r="E25" s="7" t="s">
        <v>131</v>
      </c>
      <c r="F25" s="14" t="s">
        <v>132</v>
      </c>
      <c r="G25" s="15">
        <f>21.243*1000</f>
        <v>21243</v>
      </c>
      <c r="H25" s="16">
        <v>44221</v>
      </c>
      <c r="I25" s="8" t="s">
        <v>13</v>
      </c>
    </row>
    <row r="26" spans="1:9" ht="31.5" x14ac:dyDescent="0.25">
      <c r="A26" s="11" t="s">
        <v>133</v>
      </c>
      <c r="B26" s="12" t="s">
        <v>134</v>
      </c>
      <c r="C26" s="13" t="s">
        <v>135</v>
      </c>
      <c r="D26" s="7" t="s">
        <v>136</v>
      </c>
      <c r="E26" s="7" t="s">
        <v>137</v>
      </c>
      <c r="F26" s="14" t="s">
        <v>138</v>
      </c>
      <c r="G26" s="15">
        <f>4.634*1000</f>
        <v>4634</v>
      </c>
      <c r="H26" s="16">
        <v>44221</v>
      </c>
      <c r="I26" s="8" t="s">
        <v>13</v>
      </c>
    </row>
    <row r="27" spans="1:9" ht="31.5" x14ac:dyDescent="0.25">
      <c r="A27" s="11" t="s">
        <v>139</v>
      </c>
      <c r="B27" s="12" t="s">
        <v>140</v>
      </c>
      <c r="C27" s="13" t="s">
        <v>141</v>
      </c>
      <c r="D27" s="7" t="s">
        <v>142</v>
      </c>
      <c r="E27" s="7" t="s">
        <v>143</v>
      </c>
      <c r="F27" s="14" t="s">
        <v>144</v>
      </c>
      <c r="G27" s="15">
        <f>4.621*1000</f>
        <v>4621</v>
      </c>
      <c r="H27" s="16">
        <v>44221</v>
      </c>
      <c r="I27" s="8" t="s">
        <v>13</v>
      </c>
    </row>
    <row r="28" spans="1:9" x14ac:dyDescent="0.25">
      <c r="A28" s="11" t="s">
        <v>145</v>
      </c>
      <c r="B28" s="12" t="s">
        <v>146</v>
      </c>
      <c r="C28" s="13" t="s">
        <v>147</v>
      </c>
      <c r="D28" s="7" t="s">
        <v>148</v>
      </c>
      <c r="E28" s="7" t="s">
        <v>149</v>
      </c>
      <c r="F28" s="14" t="s">
        <v>302</v>
      </c>
      <c r="G28" s="15">
        <f>4.843*1000</f>
        <v>4843</v>
      </c>
      <c r="H28" s="16">
        <v>44221</v>
      </c>
      <c r="I28" s="8" t="s">
        <v>13</v>
      </c>
    </row>
    <row r="29" spans="1:9" ht="31.5" x14ac:dyDescent="0.25">
      <c r="A29" s="11" t="s">
        <v>150</v>
      </c>
      <c r="B29" s="12" t="s">
        <v>151</v>
      </c>
      <c r="C29" s="13" t="s">
        <v>152</v>
      </c>
      <c r="D29" s="7" t="s">
        <v>153</v>
      </c>
      <c r="E29" s="7" t="s">
        <v>154</v>
      </c>
      <c r="F29" s="14" t="s">
        <v>155</v>
      </c>
      <c r="G29" s="15">
        <f>4.654*1000</f>
        <v>4654</v>
      </c>
      <c r="H29" s="16">
        <v>44221</v>
      </c>
      <c r="I29" s="8" t="s">
        <v>13</v>
      </c>
    </row>
    <row r="30" spans="1:9" ht="31.5" x14ac:dyDescent="0.25">
      <c r="A30" s="11" t="s">
        <v>156</v>
      </c>
      <c r="B30" s="12" t="s">
        <v>157</v>
      </c>
      <c r="C30" s="13" t="s">
        <v>158</v>
      </c>
      <c r="D30" s="7" t="s">
        <v>159</v>
      </c>
      <c r="E30" s="7" t="s">
        <v>160</v>
      </c>
      <c r="F30" s="14" t="s">
        <v>161</v>
      </c>
      <c r="G30" s="15">
        <f>5.063*1000</f>
        <v>5063</v>
      </c>
      <c r="H30" s="16">
        <v>44221</v>
      </c>
      <c r="I30" s="8" t="s">
        <v>13</v>
      </c>
    </row>
    <row r="31" spans="1:9" ht="31.5" x14ac:dyDescent="0.25">
      <c r="A31" s="11" t="s">
        <v>162</v>
      </c>
      <c r="B31" s="12" t="s">
        <v>163</v>
      </c>
      <c r="C31" s="13" t="s">
        <v>164</v>
      </c>
      <c r="D31" s="7" t="s">
        <v>165</v>
      </c>
      <c r="E31" s="7" t="s">
        <v>166</v>
      </c>
      <c r="F31" s="14" t="s">
        <v>167</v>
      </c>
      <c r="G31" s="15">
        <f>4.762*1000</f>
        <v>4762</v>
      </c>
      <c r="H31" s="16">
        <v>44221</v>
      </c>
      <c r="I31" s="8" t="s">
        <v>13</v>
      </c>
    </row>
    <row r="32" spans="1:9" ht="47.25" x14ac:dyDescent="0.25">
      <c r="A32" s="11" t="s">
        <v>168</v>
      </c>
      <c r="B32" s="12" t="s">
        <v>169</v>
      </c>
      <c r="C32" s="13" t="s">
        <v>170</v>
      </c>
      <c r="D32" s="7" t="s">
        <v>171</v>
      </c>
      <c r="E32" s="7" t="s">
        <v>172</v>
      </c>
      <c r="F32" s="14" t="s">
        <v>173</v>
      </c>
      <c r="G32" s="15">
        <f>4.498*1000</f>
        <v>4498</v>
      </c>
      <c r="H32" s="16">
        <v>44221</v>
      </c>
      <c r="I32" s="8" t="s">
        <v>13</v>
      </c>
    </row>
    <row r="33" spans="1:9" ht="31.5" x14ac:dyDescent="0.25">
      <c r="A33" s="11" t="s">
        <v>174</v>
      </c>
      <c r="B33" s="12" t="s">
        <v>175</v>
      </c>
      <c r="C33" s="13" t="s">
        <v>176</v>
      </c>
      <c r="D33" s="7" t="s">
        <v>177</v>
      </c>
      <c r="E33" s="7" t="s">
        <v>172</v>
      </c>
      <c r="F33" s="14" t="s">
        <v>178</v>
      </c>
      <c r="G33" s="15">
        <f>4.686*1000</f>
        <v>4686</v>
      </c>
      <c r="H33" s="16">
        <v>44221</v>
      </c>
      <c r="I33" s="8" t="s">
        <v>13</v>
      </c>
    </row>
    <row r="34" spans="1:9" ht="31.5" x14ac:dyDescent="0.25">
      <c r="A34" s="11" t="s">
        <v>179</v>
      </c>
      <c r="B34" s="12" t="s">
        <v>180</v>
      </c>
      <c r="C34" s="13" t="s">
        <v>181</v>
      </c>
      <c r="D34" s="7" t="s">
        <v>183</v>
      </c>
      <c r="E34" s="7" t="s">
        <v>182</v>
      </c>
      <c r="F34" s="14" t="s">
        <v>303</v>
      </c>
      <c r="G34" s="15">
        <f>53.452*1000</f>
        <v>53452</v>
      </c>
      <c r="H34" s="16">
        <v>44221</v>
      </c>
      <c r="I34" s="8" t="s">
        <v>13</v>
      </c>
    </row>
    <row r="35" spans="1:9" ht="31.5" x14ac:dyDescent="0.25">
      <c r="A35" s="11" t="s">
        <v>184</v>
      </c>
      <c r="B35" s="12" t="s">
        <v>185</v>
      </c>
      <c r="C35" s="13" t="s">
        <v>186</v>
      </c>
      <c r="D35" s="7" t="s">
        <v>187</v>
      </c>
      <c r="E35" s="7" t="s">
        <v>188</v>
      </c>
      <c r="F35" s="14" t="s">
        <v>304</v>
      </c>
      <c r="G35" s="15">
        <f>5.023*1000</f>
        <v>5023</v>
      </c>
      <c r="H35" s="16">
        <v>44221</v>
      </c>
      <c r="I35" s="8" t="s">
        <v>13</v>
      </c>
    </row>
    <row r="36" spans="1:9" ht="47.25" x14ac:dyDescent="0.25">
      <c r="A36" s="11" t="s">
        <v>189</v>
      </c>
      <c r="B36" s="12" t="s">
        <v>190</v>
      </c>
      <c r="C36" s="13" t="s">
        <v>191</v>
      </c>
      <c r="D36" s="7" t="s">
        <v>192</v>
      </c>
      <c r="E36" s="7" t="s">
        <v>193</v>
      </c>
      <c r="F36" s="14" t="s">
        <v>194</v>
      </c>
      <c r="G36" s="15">
        <f>4.568*1000</f>
        <v>4568</v>
      </c>
      <c r="H36" s="16">
        <v>44221</v>
      </c>
      <c r="I36" s="8" t="s">
        <v>13</v>
      </c>
    </row>
    <row r="37" spans="1:9" ht="47.25" x14ac:dyDescent="0.25">
      <c r="A37" s="11" t="s">
        <v>195</v>
      </c>
      <c r="B37" s="12" t="s">
        <v>196</v>
      </c>
      <c r="C37" s="13" t="s">
        <v>197</v>
      </c>
      <c r="D37" s="7" t="s">
        <v>198</v>
      </c>
      <c r="E37" s="7" t="s">
        <v>199</v>
      </c>
      <c r="F37" s="14" t="s">
        <v>200</v>
      </c>
      <c r="G37" s="15">
        <f>83.454*1000</f>
        <v>83454</v>
      </c>
      <c r="H37" s="16">
        <v>44221</v>
      </c>
      <c r="I37" s="8" t="s">
        <v>13</v>
      </c>
    </row>
    <row r="38" spans="1:9" ht="47.25" x14ac:dyDescent="0.25">
      <c r="A38" s="11" t="s">
        <v>201</v>
      </c>
      <c r="B38" s="12" t="s">
        <v>202</v>
      </c>
      <c r="C38" s="13" t="s">
        <v>203</v>
      </c>
      <c r="D38" s="7" t="s">
        <v>204</v>
      </c>
      <c r="E38" s="7"/>
      <c r="F38" s="14" t="s">
        <v>305</v>
      </c>
      <c r="G38" s="15">
        <f>33.222*1000</f>
        <v>33222</v>
      </c>
      <c r="H38" s="16">
        <v>44221</v>
      </c>
      <c r="I38" s="8" t="s">
        <v>13</v>
      </c>
    </row>
    <row r="39" spans="1:9" ht="47.25" x14ac:dyDescent="0.25">
      <c r="A39" s="11" t="s">
        <v>205</v>
      </c>
      <c r="B39" s="12" t="s">
        <v>206</v>
      </c>
      <c r="C39" s="13" t="s">
        <v>207</v>
      </c>
      <c r="D39" s="7" t="s">
        <v>208</v>
      </c>
      <c r="E39" s="7" t="s">
        <v>209</v>
      </c>
      <c r="F39" s="14" t="s">
        <v>210</v>
      </c>
      <c r="G39" s="15">
        <f>4.555*1000</f>
        <v>4555</v>
      </c>
      <c r="H39" s="16">
        <v>44221</v>
      </c>
      <c r="I39" s="8" t="s">
        <v>13</v>
      </c>
    </row>
    <row r="40" spans="1:9" ht="31.5" x14ac:dyDescent="0.25">
      <c r="A40" s="11" t="s">
        <v>211</v>
      </c>
      <c r="B40" s="12" t="s">
        <v>212</v>
      </c>
      <c r="C40" s="13" t="s">
        <v>213</v>
      </c>
      <c r="D40" s="7" t="s">
        <v>214</v>
      </c>
      <c r="E40" s="7" t="s">
        <v>215</v>
      </c>
      <c r="F40" s="14" t="s">
        <v>216</v>
      </c>
      <c r="G40" s="15">
        <f>4.8888*1000</f>
        <v>4888.8</v>
      </c>
      <c r="H40" s="16">
        <v>44221</v>
      </c>
      <c r="I40" s="8" t="s">
        <v>13</v>
      </c>
    </row>
    <row r="41" spans="1:9" ht="31.5" x14ac:dyDescent="0.25">
      <c r="A41" s="11" t="s">
        <v>217</v>
      </c>
      <c r="B41" s="12" t="s">
        <v>218</v>
      </c>
      <c r="C41" s="13" t="s">
        <v>219</v>
      </c>
      <c r="D41" s="7" t="s">
        <v>220</v>
      </c>
      <c r="E41" s="7"/>
      <c r="F41" s="14" t="s">
        <v>221</v>
      </c>
      <c r="G41" s="15">
        <f>4.814*1000</f>
        <v>4814</v>
      </c>
      <c r="H41" s="16">
        <v>44221</v>
      </c>
      <c r="I41" s="8" t="s">
        <v>13</v>
      </c>
    </row>
    <row r="42" spans="1:9" ht="47.25" x14ac:dyDescent="0.25">
      <c r="A42" s="11" t="s">
        <v>222</v>
      </c>
      <c r="B42" s="12" t="s">
        <v>223</v>
      </c>
      <c r="C42" s="13" t="s">
        <v>224</v>
      </c>
      <c r="D42" s="7" t="s">
        <v>225</v>
      </c>
      <c r="E42" s="7" t="s">
        <v>298</v>
      </c>
      <c r="F42" s="14" t="s">
        <v>306</v>
      </c>
      <c r="G42" s="15">
        <f>4.657*1000</f>
        <v>4657</v>
      </c>
      <c r="H42" s="16">
        <v>44221</v>
      </c>
      <c r="I42" s="8" t="s">
        <v>13</v>
      </c>
    </row>
    <row r="43" spans="1:9" ht="31.5" x14ac:dyDescent="0.25">
      <c r="A43" s="11" t="s">
        <v>226</v>
      </c>
      <c r="B43" s="12" t="s">
        <v>227</v>
      </c>
      <c r="C43" s="13" t="s">
        <v>228</v>
      </c>
      <c r="D43" s="7" t="s">
        <v>229</v>
      </c>
      <c r="E43" s="7" t="s">
        <v>230</v>
      </c>
      <c r="F43" s="14" t="s">
        <v>231</v>
      </c>
      <c r="G43" s="15">
        <f>5.015*1000</f>
        <v>5015</v>
      </c>
      <c r="H43" s="16">
        <v>44221</v>
      </c>
      <c r="I43" s="8" t="s">
        <v>13</v>
      </c>
    </row>
    <row r="44" spans="1:9" ht="31.5" x14ac:dyDescent="0.25">
      <c r="A44" s="11" t="s">
        <v>232</v>
      </c>
      <c r="B44" s="12" t="s">
        <v>233</v>
      </c>
      <c r="C44" s="13" t="s">
        <v>234</v>
      </c>
      <c r="D44" s="7" t="s">
        <v>235</v>
      </c>
      <c r="E44" s="7" t="s">
        <v>236</v>
      </c>
      <c r="F44" s="14" t="s">
        <v>237</v>
      </c>
      <c r="G44" s="15">
        <f>4.708*1000</f>
        <v>4708</v>
      </c>
      <c r="H44" s="16">
        <v>44221</v>
      </c>
      <c r="I44" s="8" t="s">
        <v>13</v>
      </c>
    </row>
    <row r="45" spans="1:9" x14ac:dyDescent="0.25">
      <c r="A45" s="11" t="s">
        <v>238</v>
      </c>
      <c r="B45" s="12" t="s">
        <v>239</v>
      </c>
      <c r="C45" s="13" t="s">
        <v>240</v>
      </c>
      <c r="D45" s="7"/>
      <c r="E45" s="7"/>
      <c r="F45" s="14" t="s">
        <v>12</v>
      </c>
      <c r="G45" s="15">
        <f>4.689*1000</f>
        <v>4689</v>
      </c>
      <c r="H45" s="16">
        <v>44221</v>
      </c>
      <c r="I45" s="8" t="s">
        <v>13</v>
      </c>
    </row>
    <row r="46" spans="1:9" x14ac:dyDescent="0.25">
      <c r="A46" s="11"/>
      <c r="B46" s="12" t="s">
        <v>12</v>
      </c>
      <c r="C46" s="13"/>
      <c r="D46" s="7" t="s">
        <v>241</v>
      </c>
      <c r="E46" s="7" t="s">
        <v>242</v>
      </c>
      <c r="F46" s="14" t="s">
        <v>243</v>
      </c>
      <c r="G46" s="15"/>
      <c r="H46" s="16"/>
      <c r="I46" s="8"/>
    </row>
    <row r="47" spans="1:9" ht="31.5" x14ac:dyDescent="0.25">
      <c r="A47" s="11"/>
      <c r="B47" s="12" t="s">
        <v>12</v>
      </c>
      <c r="C47" s="13"/>
      <c r="D47" s="7" t="s">
        <v>244</v>
      </c>
      <c r="E47" s="7" t="s">
        <v>245</v>
      </c>
      <c r="F47" s="14" t="s">
        <v>246</v>
      </c>
      <c r="G47" s="15"/>
      <c r="H47" s="16"/>
      <c r="I47" s="8"/>
    </row>
    <row r="48" spans="1:9" ht="47.25" x14ac:dyDescent="0.25">
      <c r="A48" s="11" t="s">
        <v>247</v>
      </c>
      <c r="B48" s="12" t="s">
        <v>248</v>
      </c>
      <c r="C48" s="13" t="s">
        <v>249</v>
      </c>
      <c r="D48" s="7" t="s">
        <v>250</v>
      </c>
      <c r="E48" s="7" t="s">
        <v>251</v>
      </c>
      <c r="F48" s="14" t="s">
        <v>252</v>
      </c>
      <c r="G48" s="15">
        <f>4.626*1000</f>
        <v>4626</v>
      </c>
      <c r="H48" s="16">
        <v>44221</v>
      </c>
      <c r="I48" s="8" t="s">
        <v>13</v>
      </c>
    </row>
    <row r="49" spans="1:9" ht="31.5" x14ac:dyDescent="0.25">
      <c r="A49" s="11" t="s">
        <v>253</v>
      </c>
      <c r="B49" s="12" t="s">
        <v>254</v>
      </c>
      <c r="C49" s="13" t="s">
        <v>255</v>
      </c>
      <c r="D49" s="7" t="s">
        <v>256</v>
      </c>
      <c r="E49" s="7" t="s">
        <v>257</v>
      </c>
      <c r="F49" s="14" t="s">
        <v>258</v>
      </c>
      <c r="G49" s="15">
        <f>4.963*1000</f>
        <v>4963</v>
      </c>
      <c r="H49" s="16">
        <v>44221</v>
      </c>
      <c r="I49" s="8" t="s">
        <v>13</v>
      </c>
    </row>
    <row r="50" spans="1:9" ht="31.5" x14ac:dyDescent="0.25">
      <c r="A50" s="11" t="s">
        <v>259</v>
      </c>
      <c r="B50" s="12" t="s">
        <v>260</v>
      </c>
      <c r="C50" s="13" t="s">
        <v>261</v>
      </c>
      <c r="D50" s="7" t="s">
        <v>262</v>
      </c>
      <c r="E50" s="7" t="s">
        <v>263</v>
      </c>
      <c r="F50" s="14" t="s">
        <v>264</v>
      </c>
      <c r="G50" s="15">
        <f>5.005*1000</f>
        <v>5005</v>
      </c>
      <c r="H50" s="16">
        <v>44221</v>
      </c>
      <c r="I50" s="8" t="s">
        <v>13</v>
      </c>
    </row>
    <row r="51" spans="1:9" ht="31.5" x14ac:dyDescent="0.25">
      <c r="A51" s="11" t="s">
        <v>265</v>
      </c>
      <c r="B51" s="12" t="s">
        <v>266</v>
      </c>
      <c r="C51" s="13" t="s">
        <v>267</v>
      </c>
      <c r="D51" s="7" t="s">
        <v>268</v>
      </c>
      <c r="E51" s="7" t="s">
        <v>269</v>
      </c>
      <c r="F51" s="14" t="s">
        <v>82</v>
      </c>
      <c r="G51" s="15">
        <f>4.842*1000</f>
        <v>4842</v>
      </c>
      <c r="H51" s="16">
        <v>44221</v>
      </c>
      <c r="I51" s="8" t="s">
        <v>13</v>
      </c>
    </row>
    <row r="52" spans="1:9" ht="31.5" x14ac:dyDescent="0.25">
      <c r="A52" s="11" t="s">
        <v>270</v>
      </c>
      <c r="B52" s="12" t="s">
        <v>271</v>
      </c>
      <c r="C52" s="13" t="s">
        <v>272</v>
      </c>
      <c r="D52" s="7" t="s">
        <v>273</v>
      </c>
      <c r="E52" s="7" t="s">
        <v>274</v>
      </c>
      <c r="F52" s="14" t="s">
        <v>275</v>
      </c>
      <c r="G52" s="15">
        <f>5.032*1000</f>
        <v>5032</v>
      </c>
      <c r="H52" s="16">
        <v>44221</v>
      </c>
      <c r="I52" s="8" t="s">
        <v>13</v>
      </c>
    </row>
    <row r="53" spans="1:9" ht="31.5" x14ac:dyDescent="0.25">
      <c r="A53" s="11" t="s">
        <v>276</v>
      </c>
      <c r="B53" s="12" t="s">
        <v>277</v>
      </c>
      <c r="C53" s="13" t="s">
        <v>278</v>
      </c>
      <c r="D53" s="7" t="s">
        <v>279</v>
      </c>
      <c r="E53" s="7" t="s">
        <v>280</v>
      </c>
      <c r="F53" s="14" t="s">
        <v>281</v>
      </c>
      <c r="G53" s="15">
        <f>4.902*1000</f>
        <v>4902</v>
      </c>
      <c r="H53" s="16">
        <v>44221</v>
      </c>
      <c r="I53" s="8" t="s">
        <v>13</v>
      </c>
    </row>
    <row r="54" spans="1:9" ht="31.5" x14ac:dyDescent="0.25">
      <c r="A54" s="11" t="s">
        <v>282</v>
      </c>
      <c r="B54" s="12" t="s">
        <v>283</v>
      </c>
      <c r="C54" s="13" t="s">
        <v>284</v>
      </c>
      <c r="D54" s="7" t="s">
        <v>285</v>
      </c>
      <c r="E54" s="7" t="s">
        <v>286</v>
      </c>
      <c r="F54" s="14" t="s">
        <v>287</v>
      </c>
      <c r="G54" s="15">
        <f>4.887*1000</f>
        <v>4887</v>
      </c>
      <c r="H54" s="16">
        <v>44221</v>
      </c>
      <c r="I54" s="8" t="s">
        <v>13</v>
      </c>
    </row>
    <row r="55" spans="1:9" ht="31.5" x14ac:dyDescent="0.25">
      <c r="A55" s="11" t="s">
        <v>288</v>
      </c>
      <c r="B55" s="12" t="s">
        <v>289</v>
      </c>
      <c r="C55" s="13" t="s">
        <v>290</v>
      </c>
      <c r="D55" s="7" t="s">
        <v>291</v>
      </c>
      <c r="E55" s="7" t="s">
        <v>292</v>
      </c>
      <c r="F55" s="14" t="s">
        <v>293</v>
      </c>
      <c r="G55" s="15">
        <v>5069</v>
      </c>
      <c r="H55" s="16">
        <v>44221</v>
      </c>
      <c r="I55" s="8" t="s">
        <v>13</v>
      </c>
    </row>
    <row r="56" spans="1:9" ht="31.5" x14ac:dyDescent="0.25">
      <c r="A56" s="11" t="s">
        <v>9</v>
      </c>
      <c r="B56" s="12" t="s">
        <v>307</v>
      </c>
      <c r="C56" s="13" t="s">
        <v>308</v>
      </c>
      <c r="D56" s="7" t="s">
        <v>309</v>
      </c>
      <c r="E56" s="7" t="s">
        <v>310</v>
      </c>
      <c r="F56" s="14" t="s">
        <v>311</v>
      </c>
      <c r="G56" s="15">
        <v>1428024.25</v>
      </c>
      <c r="H56" s="16">
        <v>44222</v>
      </c>
      <c r="I56" s="8" t="s">
        <v>13</v>
      </c>
    </row>
    <row r="57" spans="1:9" ht="31.5" x14ac:dyDescent="0.25">
      <c r="A57" s="11" t="s">
        <v>312</v>
      </c>
      <c r="B57" s="12" t="s">
        <v>12</v>
      </c>
      <c r="C57" s="13"/>
      <c r="D57" s="7" t="s">
        <v>309</v>
      </c>
      <c r="E57" s="7" t="s">
        <v>313</v>
      </c>
      <c r="F57" s="14" t="s">
        <v>314</v>
      </c>
      <c r="G57" s="15"/>
      <c r="H57" s="16">
        <v>44222</v>
      </c>
      <c r="I57" s="8"/>
    </row>
    <row r="58" spans="1:9" x14ac:dyDescent="0.25">
      <c r="A58" s="11" t="s">
        <v>315</v>
      </c>
      <c r="B58" s="12" t="s">
        <v>12</v>
      </c>
      <c r="C58" s="13"/>
      <c r="D58" s="7"/>
      <c r="E58" s="7"/>
      <c r="F58" s="14" t="s">
        <v>12</v>
      </c>
      <c r="G58" s="15"/>
      <c r="H58" s="23"/>
      <c r="I58" s="8"/>
    </row>
    <row r="59" spans="1:9" ht="31.5" x14ac:dyDescent="0.25">
      <c r="A59" s="11" t="s">
        <v>17</v>
      </c>
      <c r="B59" s="12" t="s">
        <v>316</v>
      </c>
      <c r="C59" s="13" t="s">
        <v>317</v>
      </c>
      <c r="D59" s="7" t="s">
        <v>318</v>
      </c>
      <c r="E59" s="7" t="s">
        <v>319</v>
      </c>
      <c r="F59" s="14" t="s">
        <v>320</v>
      </c>
      <c r="G59" s="15">
        <v>209453.23</v>
      </c>
      <c r="H59" s="16">
        <v>44222</v>
      </c>
      <c r="I59" s="8" t="s">
        <v>13</v>
      </c>
    </row>
    <row r="60" spans="1:9" x14ac:dyDescent="0.25">
      <c r="A60" s="11" t="s">
        <v>321</v>
      </c>
      <c r="B60" s="12" t="s">
        <v>12</v>
      </c>
      <c r="C60" s="13"/>
      <c r="D60" s="7"/>
      <c r="E60" s="7"/>
      <c r="F60" s="14" t="s">
        <v>12</v>
      </c>
      <c r="G60" s="15"/>
      <c r="H60" s="23"/>
      <c r="I60" s="8"/>
    </row>
    <row r="61" spans="1:9" ht="31.5" x14ac:dyDescent="0.25">
      <c r="A61" s="11" t="s">
        <v>22</v>
      </c>
      <c r="B61" s="12" t="s">
        <v>322</v>
      </c>
      <c r="C61" s="13" t="s">
        <v>323</v>
      </c>
      <c r="D61" s="7" t="s">
        <v>324</v>
      </c>
      <c r="E61" s="7" t="s">
        <v>325</v>
      </c>
      <c r="F61" s="14" t="s">
        <v>326</v>
      </c>
      <c r="G61" s="15">
        <v>452464.55</v>
      </c>
      <c r="H61" s="16">
        <v>44222</v>
      </c>
      <c r="I61" s="8" t="s">
        <v>13</v>
      </c>
    </row>
    <row r="62" spans="1:9" ht="31.5" x14ac:dyDescent="0.25">
      <c r="A62" s="11" t="s">
        <v>327</v>
      </c>
      <c r="B62" s="12" t="s">
        <v>12</v>
      </c>
      <c r="C62" s="13"/>
      <c r="D62" s="7" t="s">
        <v>324</v>
      </c>
      <c r="E62" s="7" t="s">
        <v>328</v>
      </c>
      <c r="F62" s="14" t="s">
        <v>329</v>
      </c>
      <c r="G62" s="15"/>
      <c r="H62" s="16">
        <v>44222</v>
      </c>
      <c r="I62" s="8"/>
    </row>
    <row r="63" spans="1:9" x14ac:dyDescent="0.25">
      <c r="A63" s="11" t="s">
        <v>330</v>
      </c>
      <c r="B63" s="12" t="s">
        <v>12</v>
      </c>
      <c r="C63" s="13"/>
      <c r="D63" s="7"/>
      <c r="E63" s="7"/>
      <c r="F63" s="14" t="s">
        <v>12</v>
      </c>
      <c r="G63" s="15"/>
      <c r="H63" s="23"/>
      <c r="I63" s="8"/>
    </row>
    <row r="64" spans="1:9" x14ac:dyDescent="0.25">
      <c r="A64" s="11" t="s">
        <v>27</v>
      </c>
      <c r="B64" s="12" t="s">
        <v>331</v>
      </c>
      <c r="C64" s="13" t="s">
        <v>332</v>
      </c>
      <c r="D64" s="7" t="s">
        <v>333</v>
      </c>
      <c r="E64" s="7" t="s">
        <v>334</v>
      </c>
      <c r="F64" s="14" t="s">
        <v>335</v>
      </c>
      <c r="G64" s="15">
        <v>240779.73</v>
      </c>
      <c r="H64" s="16">
        <v>44222</v>
      </c>
      <c r="I64" s="8" t="s">
        <v>13</v>
      </c>
    </row>
    <row r="65" spans="1:9" x14ac:dyDescent="0.25">
      <c r="A65" s="11" t="s">
        <v>336</v>
      </c>
      <c r="B65" s="12" t="s">
        <v>12</v>
      </c>
      <c r="C65" s="13"/>
      <c r="D65" s="7"/>
      <c r="E65" s="7"/>
      <c r="F65" s="14" t="s">
        <v>12</v>
      </c>
      <c r="G65" s="15"/>
      <c r="H65" s="23"/>
      <c r="I65" s="8"/>
    </row>
    <row r="66" spans="1:9" ht="31.5" x14ac:dyDescent="0.25">
      <c r="A66" s="11" t="s">
        <v>33</v>
      </c>
      <c r="B66" s="12" t="s">
        <v>337</v>
      </c>
      <c r="C66" s="13" t="s">
        <v>338</v>
      </c>
      <c r="D66" s="7" t="s">
        <v>339</v>
      </c>
      <c r="E66" s="7" t="s">
        <v>340</v>
      </c>
      <c r="F66" s="14" t="s">
        <v>341</v>
      </c>
      <c r="G66" s="15">
        <v>429509.71</v>
      </c>
      <c r="H66" s="16">
        <v>44222</v>
      </c>
      <c r="I66" s="8" t="s">
        <v>13</v>
      </c>
    </row>
    <row r="67" spans="1:9" x14ac:dyDescent="0.25">
      <c r="A67" s="11" t="s">
        <v>342</v>
      </c>
      <c r="B67" s="12" t="s">
        <v>12</v>
      </c>
      <c r="C67" s="13"/>
      <c r="D67" s="7"/>
      <c r="E67" s="7"/>
      <c r="F67" s="14" t="s">
        <v>12</v>
      </c>
      <c r="G67" s="15"/>
      <c r="H67" s="23"/>
      <c r="I67" s="8"/>
    </row>
    <row r="68" spans="1:9" x14ac:dyDescent="0.25">
      <c r="A68" s="11" t="s">
        <v>38</v>
      </c>
      <c r="B68" s="12" t="s">
        <v>343</v>
      </c>
      <c r="C68" s="13" t="s">
        <v>344</v>
      </c>
      <c r="D68" s="7" t="s">
        <v>345</v>
      </c>
      <c r="E68" s="7" t="s">
        <v>346</v>
      </c>
      <c r="F68" s="14" t="s">
        <v>347</v>
      </c>
      <c r="G68" s="15">
        <v>236177.28</v>
      </c>
      <c r="H68" s="16">
        <v>44222</v>
      </c>
      <c r="I68" s="8" t="s">
        <v>13</v>
      </c>
    </row>
    <row r="69" spans="1:9" x14ac:dyDescent="0.25">
      <c r="A69" s="11" t="s">
        <v>348</v>
      </c>
      <c r="B69" s="12" t="s">
        <v>12</v>
      </c>
      <c r="C69" s="13"/>
      <c r="D69" s="7"/>
      <c r="E69" s="7"/>
      <c r="F69" s="14" t="s">
        <v>12</v>
      </c>
      <c r="G69" s="15"/>
      <c r="H69" s="23"/>
      <c r="I69" s="8"/>
    </row>
    <row r="70" spans="1:9" ht="47.25" x14ac:dyDescent="0.25">
      <c r="A70" s="11" t="s">
        <v>43</v>
      </c>
      <c r="B70" s="12" t="s">
        <v>349</v>
      </c>
      <c r="C70" s="13" t="s">
        <v>350</v>
      </c>
      <c r="D70" s="7" t="s">
        <v>351</v>
      </c>
      <c r="E70" s="7" t="s">
        <v>352</v>
      </c>
      <c r="F70" s="14" t="s">
        <v>353</v>
      </c>
      <c r="G70" s="15">
        <v>275786.71000000002</v>
      </c>
      <c r="H70" s="16">
        <v>44222</v>
      </c>
      <c r="I70" s="8" t="s">
        <v>13</v>
      </c>
    </row>
    <row r="71" spans="1:9" x14ac:dyDescent="0.25">
      <c r="A71" s="11" t="s">
        <v>354</v>
      </c>
      <c r="B71" s="12" t="s">
        <v>12</v>
      </c>
      <c r="C71" s="13"/>
      <c r="D71" s="7"/>
      <c r="E71" s="7"/>
      <c r="F71" s="14" t="s">
        <v>12</v>
      </c>
      <c r="G71" s="15"/>
      <c r="H71" s="23"/>
      <c r="I71" s="8"/>
    </row>
    <row r="72" spans="1:9" x14ac:dyDescent="0.25">
      <c r="A72" s="11" t="s">
        <v>49</v>
      </c>
      <c r="B72" s="12" t="s">
        <v>355</v>
      </c>
      <c r="C72" s="13" t="s">
        <v>356</v>
      </c>
      <c r="D72" s="7" t="s">
        <v>357</v>
      </c>
      <c r="E72" s="7" t="s">
        <v>358</v>
      </c>
      <c r="F72" s="14" t="s">
        <v>359</v>
      </c>
      <c r="G72" s="15">
        <v>300161.66000000003</v>
      </c>
      <c r="H72" s="16">
        <v>44222</v>
      </c>
      <c r="I72" s="8" t="s">
        <v>13</v>
      </c>
    </row>
    <row r="73" spans="1:9" x14ac:dyDescent="0.25">
      <c r="A73" s="11" t="s">
        <v>360</v>
      </c>
      <c r="B73" s="12" t="s">
        <v>12</v>
      </c>
      <c r="C73" s="13"/>
      <c r="D73" s="7"/>
      <c r="E73" s="7"/>
      <c r="F73" s="14" t="s">
        <v>12</v>
      </c>
      <c r="G73" s="15"/>
      <c r="H73" s="23"/>
      <c r="I73" s="8"/>
    </row>
    <row r="74" spans="1:9" ht="31.5" x14ac:dyDescent="0.25">
      <c r="A74" s="11" t="s">
        <v>55</v>
      </c>
      <c r="B74" s="12" t="s">
        <v>361</v>
      </c>
      <c r="C74" s="13" t="s">
        <v>362</v>
      </c>
      <c r="D74" s="7" t="s">
        <v>363</v>
      </c>
      <c r="E74" s="7" t="s">
        <v>364</v>
      </c>
      <c r="F74" s="14" t="s">
        <v>365</v>
      </c>
      <c r="G74" s="15">
        <v>350235.45</v>
      </c>
      <c r="H74" s="16">
        <v>44222</v>
      </c>
      <c r="I74" s="8" t="s">
        <v>13</v>
      </c>
    </row>
    <row r="75" spans="1:9" x14ac:dyDescent="0.25">
      <c r="A75" s="11" t="s">
        <v>366</v>
      </c>
      <c r="B75" s="12" t="s">
        <v>12</v>
      </c>
      <c r="C75" s="13"/>
      <c r="D75" s="7"/>
      <c r="E75" s="7"/>
      <c r="F75" s="14" t="s">
        <v>12</v>
      </c>
      <c r="G75" s="15"/>
      <c r="H75" s="23"/>
      <c r="I75" s="8"/>
    </row>
    <row r="76" spans="1:9" ht="47.25" x14ac:dyDescent="0.25">
      <c r="A76" s="11" t="s">
        <v>61</v>
      </c>
      <c r="B76" s="12" t="s">
        <v>367</v>
      </c>
      <c r="C76" s="13" t="s">
        <v>368</v>
      </c>
      <c r="D76" s="7" t="s">
        <v>369</v>
      </c>
      <c r="E76" s="7" t="s">
        <v>370</v>
      </c>
      <c r="F76" s="14" t="s">
        <v>371</v>
      </c>
      <c r="G76" s="15">
        <v>372548.4</v>
      </c>
      <c r="H76" s="16">
        <v>44222</v>
      </c>
      <c r="I76" s="8" t="s">
        <v>13</v>
      </c>
    </row>
    <row r="77" spans="1:9" x14ac:dyDescent="0.25">
      <c r="A77" s="11" t="s">
        <v>372</v>
      </c>
      <c r="B77" s="12" t="s">
        <v>12</v>
      </c>
      <c r="C77" s="13"/>
      <c r="D77" s="7"/>
      <c r="E77" s="7"/>
      <c r="F77" s="14" t="s">
        <v>12</v>
      </c>
      <c r="G77" s="15"/>
      <c r="H77" s="23"/>
      <c r="I77" s="8"/>
    </row>
    <row r="78" spans="1:9" ht="78.75" x14ac:dyDescent="0.25">
      <c r="A78" s="11" t="s">
        <v>66</v>
      </c>
      <c r="B78" s="12" t="s">
        <v>373</v>
      </c>
      <c r="C78" s="13" t="s">
        <v>374</v>
      </c>
      <c r="D78" s="7" t="s">
        <v>375</v>
      </c>
      <c r="E78" s="7" t="s">
        <v>376</v>
      </c>
      <c r="F78" s="14" t="s">
        <v>377</v>
      </c>
      <c r="G78" s="15">
        <v>283233.32</v>
      </c>
      <c r="H78" s="16">
        <v>44222</v>
      </c>
      <c r="I78" s="8" t="s">
        <v>13</v>
      </c>
    </row>
    <row r="79" spans="1:9" x14ac:dyDescent="0.25">
      <c r="A79" s="11" t="s">
        <v>378</v>
      </c>
      <c r="B79" s="12" t="s">
        <v>12</v>
      </c>
      <c r="C79" s="13"/>
      <c r="D79" s="7"/>
      <c r="E79" s="7"/>
      <c r="F79" s="14" t="s">
        <v>12</v>
      </c>
      <c r="G79" s="15"/>
      <c r="H79" s="23"/>
      <c r="I79" s="8"/>
    </row>
    <row r="80" spans="1:9" ht="31.5" x14ac:dyDescent="0.25">
      <c r="A80" s="11" t="s">
        <v>72</v>
      </c>
      <c r="B80" s="12" t="s">
        <v>379</v>
      </c>
      <c r="C80" s="13" t="s">
        <v>380</v>
      </c>
      <c r="D80" s="7" t="s">
        <v>381</v>
      </c>
      <c r="E80" s="7" t="s">
        <v>382</v>
      </c>
      <c r="F80" s="14" t="s">
        <v>383</v>
      </c>
      <c r="G80" s="15">
        <v>906318.20000000007</v>
      </c>
      <c r="H80" s="16">
        <v>44222</v>
      </c>
      <c r="I80" s="8" t="s">
        <v>13</v>
      </c>
    </row>
    <row r="81" spans="1:9" ht="31.5" x14ac:dyDescent="0.25">
      <c r="A81" s="11" t="s">
        <v>384</v>
      </c>
      <c r="B81" s="12" t="s">
        <v>12</v>
      </c>
      <c r="C81" s="13"/>
      <c r="D81" s="7" t="s">
        <v>381</v>
      </c>
      <c r="E81" s="7" t="s">
        <v>382</v>
      </c>
      <c r="F81" s="14" t="s">
        <v>385</v>
      </c>
      <c r="G81" s="15"/>
      <c r="H81" s="16">
        <v>44222</v>
      </c>
      <c r="I81" s="8"/>
    </row>
    <row r="82" spans="1:9" x14ac:dyDescent="0.25">
      <c r="A82" s="11" t="s">
        <v>386</v>
      </c>
      <c r="B82" s="12" t="s">
        <v>12</v>
      </c>
      <c r="C82" s="13"/>
      <c r="D82" s="7" t="s">
        <v>387</v>
      </c>
      <c r="E82" s="7" t="s">
        <v>388</v>
      </c>
      <c r="F82" s="14" t="s">
        <v>389</v>
      </c>
      <c r="G82" s="15"/>
      <c r="H82" s="16">
        <v>44222</v>
      </c>
      <c r="I82" s="8"/>
    </row>
    <row r="83" spans="1:9" x14ac:dyDescent="0.25">
      <c r="A83" s="11" t="s">
        <v>390</v>
      </c>
      <c r="B83" s="12" t="s">
        <v>12</v>
      </c>
      <c r="C83" s="13"/>
      <c r="D83" s="7" t="s">
        <v>387</v>
      </c>
      <c r="E83" s="7" t="s">
        <v>391</v>
      </c>
      <c r="F83" s="14" t="s">
        <v>392</v>
      </c>
      <c r="G83" s="15"/>
      <c r="H83" s="16">
        <v>44222</v>
      </c>
      <c r="I83" s="8"/>
    </row>
    <row r="84" spans="1:9" ht="31.5" x14ac:dyDescent="0.25">
      <c r="A84" s="11" t="s">
        <v>393</v>
      </c>
      <c r="B84" s="12" t="s">
        <v>12</v>
      </c>
      <c r="C84" s="13"/>
      <c r="D84" s="7" t="s">
        <v>381</v>
      </c>
      <c r="E84" s="7" t="s">
        <v>394</v>
      </c>
      <c r="F84" s="14" t="s">
        <v>395</v>
      </c>
      <c r="G84" s="15"/>
      <c r="H84" s="16">
        <v>44222</v>
      </c>
      <c r="I84" s="8"/>
    </row>
    <row r="85" spans="1:9" ht="31.5" x14ac:dyDescent="0.25">
      <c r="A85" s="11" t="s">
        <v>396</v>
      </c>
      <c r="B85" s="12" t="s">
        <v>12</v>
      </c>
      <c r="C85" s="13"/>
      <c r="D85" s="7" t="s">
        <v>381</v>
      </c>
      <c r="E85" s="7" t="s">
        <v>394</v>
      </c>
      <c r="F85" s="14" t="s">
        <v>397</v>
      </c>
      <c r="G85" s="15"/>
      <c r="H85" s="16">
        <v>44222</v>
      </c>
      <c r="I85" s="8"/>
    </row>
    <row r="86" spans="1:9" ht="31.5" x14ac:dyDescent="0.25">
      <c r="A86" s="11" t="s">
        <v>398</v>
      </c>
      <c r="B86" s="12" t="s">
        <v>12</v>
      </c>
      <c r="C86" s="13"/>
      <c r="D86" s="7" t="s">
        <v>381</v>
      </c>
      <c r="E86" s="7" t="s">
        <v>399</v>
      </c>
      <c r="F86" s="14" t="s">
        <v>400</v>
      </c>
      <c r="G86" s="15"/>
      <c r="H86" s="16">
        <v>44222</v>
      </c>
      <c r="I86" s="8"/>
    </row>
    <row r="87" spans="1:9" ht="31.5" x14ac:dyDescent="0.25">
      <c r="A87" s="11" t="s">
        <v>401</v>
      </c>
      <c r="B87" s="12" t="s">
        <v>12</v>
      </c>
      <c r="C87" s="13"/>
      <c r="D87" s="7" t="s">
        <v>381</v>
      </c>
      <c r="E87" s="7" t="s">
        <v>399</v>
      </c>
      <c r="F87" s="14" t="s">
        <v>400</v>
      </c>
      <c r="G87" s="15"/>
      <c r="H87" s="16">
        <v>44222</v>
      </c>
      <c r="I87" s="8"/>
    </row>
    <row r="88" spans="1:9" ht="31.5" x14ac:dyDescent="0.25">
      <c r="A88" s="11" t="s">
        <v>402</v>
      </c>
      <c r="B88" s="12" t="s">
        <v>12</v>
      </c>
      <c r="C88" s="13"/>
      <c r="D88" s="7" t="s">
        <v>381</v>
      </c>
      <c r="E88" s="7" t="s">
        <v>403</v>
      </c>
      <c r="F88" s="14" t="s">
        <v>404</v>
      </c>
      <c r="G88" s="15"/>
      <c r="H88" s="16">
        <v>44222</v>
      </c>
      <c r="I88" s="8"/>
    </row>
    <row r="89" spans="1:9" ht="31.5" x14ac:dyDescent="0.25">
      <c r="A89" s="11" t="s">
        <v>405</v>
      </c>
      <c r="B89" s="12" t="s">
        <v>12</v>
      </c>
      <c r="C89" s="13"/>
      <c r="D89" s="7" t="s">
        <v>381</v>
      </c>
      <c r="E89" s="7" t="s">
        <v>403</v>
      </c>
      <c r="F89" s="14" t="s">
        <v>404</v>
      </c>
      <c r="G89" s="15"/>
      <c r="H89" s="16">
        <v>44222</v>
      </c>
      <c r="I89" s="8"/>
    </row>
    <row r="90" spans="1:9" x14ac:dyDescent="0.25">
      <c r="A90" s="11" t="s">
        <v>406</v>
      </c>
      <c r="B90" s="12" t="s">
        <v>12</v>
      </c>
      <c r="C90" s="13"/>
      <c r="D90" s="7"/>
      <c r="E90" s="7"/>
      <c r="F90" s="14" t="s">
        <v>12</v>
      </c>
      <c r="G90" s="15"/>
      <c r="H90" s="23"/>
      <c r="I90" s="8"/>
    </row>
    <row r="91" spans="1:9" ht="47.25" x14ac:dyDescent="0.25">
      <c r="A91" s="11" t="s">
        <v>78</v>
      </c>
      <c r="B91" s="12" t="s">
        <v>407</v>
      </c>
      <c r="C91" s="13" t="s">
        <v>408</v>
      </c>
      <c r="D91" s="7" t="s">
        <v>409</v>
      </c>
      <c r="E91" s="7" t="s">
        <v>410</v>
      </c>
      <c r="F91" s="14" t="s">
        <v>411</v>
      </c>
      <c r="G91" s="15">
        <v>244344.87</v>
      </c>
      <c r="H91" s="16">
        <v>44222</v>
      </c>
      <c r="I91" s="8" t="s">
        <v>13</v>
      </c>
    </row>
    <row r="92" spans="1:9" x14ac:dyDescent="0.25">
      <c r="A92" s="11" t="s">
        <v>412</v>
      </c>
      <c r="B92" s="12" t="s">
        <v>12</v>
      </c>
      <c r="C92" s="13"/>
      <c r="D92" s="7"/>
      <c r="E92" s="7"/>
      <c r="F92" s="14" t="s">
        <v>12</v>
      </c>
      <c r="G92" s="15"/>
      <c r="H92" s="23"/>
      <c r="I92" s="8"/>
    </row>
    <row r="93" spans="1:9" x14ac:dyDescent="0.25">
      <c r="A93" s="11" t="s">
        <v>83</v>
      </c>
      <c r="B93" s="12" t="s">
        <v>413</v>
      </c>
      <c r="C93" s="13" t="s">
        <v>414</v>
      </c>
      <c r="D93" s="7" t="s">
        <v>415</v>
      </c>
      <c r="E93" s="7"/>
      <c r="F93" s="14" t="s">
        <v>416</v>
      </c>
      <c r="G93" s="15">
        <v>1026898.97</v>
      </c>
      <c r="H93" s="16">
        <v>44222</v>
      </c>
      <c r="I93" s="8" t="s">
        <v>13</v>
      </c>
    </row>
    <row r="94" spans="1:9" ht="31.5" x14ac:dyDescent="0.25">
      <c r="A94" s="11" t="s">
        <v>417</v>
      </c>
      <c r="B94" s="12" t="s">
        <v>12</v>
      </c>
      <c r="C94" s="13"/>
      <c r="D94" s="7" t="s">
        <v>418</v>
      </c>
      <c r="E94" s="7" t="s">
        <v>419</v>
      </c>
      <c r="F94" s="14" t="s">
        <v>420</v>
      </c>
      <c r="G94" s="15"/>
      <c r="H94" s="16">
        <v>44222</v>
      </c>
      <c r="I94" s="8"/>
    </row>
    <row r="95" spans="1:9" ht="31.5" x14ac:dyDescent="0.25">
      <c r="A95" s="11" t="s">
        <v>421</v>
      </c>
      <c r="B95" s="12" t="s">
        <v>12</v>
      </c>
      <c r="C95" s="13"/>
      <c r="D95" s="7" t="s">
        <v>422</v>
      </c>
      <c r="E95" s="7" t="s">
        <v>423</v>
      </c>
      <c r="F95" s="14" t="s">
        <v>424</v>
      </c>
      <c r="G95" s="15"/>
      <c r="H95" s="16">
        <v>44222</v>
      </c>
      <c r="I95" s="8"/>
    </row>
    <row r="96" spans="1:9" x14ac:dyDescent="0.25">
      <c r="A96" s="11" t="s">
        <v>425</v>
      </c>
      <c r="B96" s="12" t="s">
        <v>12</v>
      </c>
      <c r="C96" s="13"/>
      <c r="D96" s="7"/>
      <c r="E96" s="7"/>
      <c r="F96" s="14" t="s">
        <v>12</v>
      </c>
      <c r="G96" s="15"/>
      <c r="H96" s="23"/>
      <c r="I96" s="8"/>
    </row>
    <row r="97" spans="1:9" ht="31.5" x14ac:dyDescent="0.25">
      <c r="A97" s="11" t="s">
        <v>87</v>
      </c>
      <c r="B97" s="12" t="s">
        <v>426</v>
      </c>
      <c r="C97" s="13" t="s">
        <v>427</v>
      </c>
      <c r="D97" s="7" t="s">
        <v>428</v>
      </c>
      <c r="E97" s="7" t="s">
        <v>429</v>
      </c>
      <c r="F97" s="14" t="s">
        <v>430</v>
      </c>
      <c r="G97" s="15">
        <v>1128046.94</v>
      </c>
      <c r="H97" s="16">
        <v>44222</v>
      </c>
      <c r="I97" s="8" t="s">
        <v>13</v>
      </c>
    </row>
    <row r="98" spans="1:9" ht="31.5" x14ac:dyDescent="0.25">
      <c r="A98" s="11" t="s">
        <v>431</v>
      </c>
      <c r="B98" s="12" t="s">
        <v>12</v>
      </c>
      <c r="C98" s="13"/>
      <c r="D98" s="7" t="s">
        <v>432</v>
      </c>
      <c r="E98" s="7" t="s">
        <v>433</v>
      </c>
      <c r="F98" s="14" t="s">
        <v>434</v>
      </c>
      <c r="G98" s="15"/>
      <c r="H98" s="16">
        <v>44222</v>
      </c>
      <c r="I98" s="8"/>
    </row>
    <row r="99" spans="1:9" x14ac:dyDescent="0.25">
      <c r="A99" s="11" t="s">
        <v>435</v>
      </c>
      <c r="B99" s="12" t="s">
        <v>12</v>
      </c>
      <c r="C99" s="13"/>
      <c r="D99" s="7"/>
      <c r="E99" s="7"/>
      <c r="F99" s="14"/>
      <c r="G99" s="15"/>
      <c r="H99" s="23"/>
      <c r="I99" s="8"/>
    </row>
    <row r="100" spans="1:9" x14ac:dyDescent="0.25">
      <c r="A100" s="11" t="s">
        <v>9</v>
      </c>
      <c r="B100" s="12" t="s">
        <v>436</v>
      </c>
      <c r="C100" s="13" t="s">
        <v>437</v>
      </c>
      <c r="D100" s="7" t="s">
        <v>438</v>
      </c>
      <c r="E100" s="7" t="s">
        <v>439</v>
      </c>
      <c r="F100" s="14" t="s">
        <v>440</v>
      </c>
      <c r="G100" s="15">
        <v>474534.25</v>
      </c>
      <c r="H100" s="16">
        <v>44229</v>
      </c>
      <c r="I100" s="8" t="s">
        <v>13</v>
      </c>
    </row>
    <row r="101" spans="1:9" x14ac:dyDescent="0.25">
      <c r="A101" s="11" t="s">
        <v>312</v>
      </c>
      <c r="B101" s="12" t="s">
        <v>12</v>
      </c>
      <c r="C101" s="13"/>
      <c r="D101" s="7" t="s">
        <v>441</v>
      </c>
      <c r="E101" s="7" t="s">
        <v>442</v>
      </c>
      <c r="F101" s="14" t="s">
        <v>440</v>
      </c>
      <c r="G101" s="15"/>
      <c r="H101" s="16">
        <v>44229</v>
      </c>
      <c r="I101" s="24"/>
    </row>
    <row r="102" spans="1:9" x14ac:dyDescent="0.25">
      <c r="A102" s="11" t="s">
        <v>315</v>
      </c>
      <c r="B102" s="12" t="s">
        <v>12</v>
      </c>
      <c r="C102" s="13"/>
      <c r="D102" s="7"/>
      <c r="E102" s="7"/>
      <c r="F102" s="14" t="s">
        <v>12</v>
      </c>
      <c r="G102" s="15"/>
      <c r="H102" s="23"/>
      <c r="I102" s="24"/>
    </row>
    <row r="103" spans="1:9" ht="31.5" x14ac:dyDescent="0.25">
      <c r="A103" s="11" t="s">
        <v>17</v>
      </c>
      <c r="B103" s="12" t="s">
        <v>443</v>
      </c>
      <c r="C103" s="13" t="s">
        <v>444</v>
      </c>
      <c r="D103" s="7" t="s">
        <v>445</v>
      </c>
      <c r="E103" s="7" t="s">
        <v>446</v>
      </c>
      <c r="F103" s="14" t="s">
        <v>447</v>
      </c>
      <c r="G103" s="15">
        <v>315376.39</v>
      </c>
      <c r="H103" s="16">
        <v>44229</v>
      </c>
      <c r="I103" s="8" t="s">
        <v>13</v>
      </c>
    </row>
    <row r="104" spans="1:9" ht="31.5" x14ac:dyDescent="0.25">
      <c r="A104" s="11" t="s">
        <v>321</v>
      </c>
      <c r="B104" s="12" t="s">
        <v>12</v>
      </c>
      <c r="C104" s="13"/>
      <c r="D104" s="7" t="s">
        <v>445</v>
      </c>
      <c r="E104" s="7" t="s">
        <v>448</v>
      </c>
      <c r="F104" s="14" t="s">
        <v>449</v>
      </c>
      <c r="G104" s="15"/>
      <c r="H104" s="16">
        <v>44229</v>
      </c>
      <c r="I104" s="24"/>
    </row>
    <row r="105" spans="1:9" x14ac:dyDescent="0.25">
      <c r="A105" s="11" t="s">
        <v>450</v>
      </c>
      <c r="B105" s="12" t="s">
        <v>12</v>
      </c>
      <c r="C105" s="13"/>
      <c r="D105" s="7"/>
      <c r="E105" s="7"/>
      <c r="F105" s="14" t="s">
        <v>12</v>
      </c>
      <c r="G105" s="15"/>
      <c r="H105" s="23"/>
      <c r="I105" s="24"/>
    </row>
    <row r="106" spans="1:9" x14ac:dyDescent="0.25">
      <c r="A106" s="11" t="s">
        <v>22</v>
      </c>
      <c r="B106" s="12" t="s">
        <v>451</v>
      </c>
      <c r="C106" s="13" t="s">
        <v>452</v>
      </c>
      <c r="D106" s="7" t="s">
        <v>453</v>
      </c>
      <c r="E106" s="7" t="s">
        <v>454</v>
      </c>
      <c r="F106" s="14" t="s">
        <v>455</v>
      </c>
      <c r="G106" s="15">
        <v>343634.5</v>
      </c>
      <c r="H106" s="16">
        <v>44229</v>
      </c>
      <c r="I106" s="24"/>
    </row>
    <row r="107" spans="1:9" x14ac:dyDescent="0.25">
      <c r="A107" s="11" t="s">
        <v>327</v>
      </c>
      <c r="B107" s="12" t="s">
        <v>12</v>
      </c>
      <c r="C107" s="13"/>
      <c r="D107" s="7"/>
      <c r="E107" s="7"/>
      <c r="F107" s="14" t="s">
        <v>12</v>
      </c>
      <c r="G107" s="15"/>
      <c r="H107" s="23"/>
      <c r="I107" s="24"/>
    </row>
    <row r="108" spans="1:9" ht="31.5" x14ac:dyDescent="0.25">
      <c r="A108" s="11" t="s">
        <v>27</v>
      </c>
      <c r="B108" s="12" t="s">
        <v>456</v>
      </c>
      <c r="C108" s="13" t="s">
        <v>457</v>
      </c>
      <c r="D108" s="7" t="s">
        <v>458</v>
      </c>
      <c r="E108" s="7" t="s">
        <v>459</v>
      </c>
      <c r="F108" s="14" t="s">
        <v>460</v>
      </c>
      <c r="G108" s="15">
        <v>99920.91</v>
      </c>
      <c r="H108" s="16">
        <v>44229</v>
      </c>
      <c r="I108" s="8" t="s">
        <v>13</v>
      </c>
    </row>
    <row r="109" spans="1:9" x14ac:dyDescent="0.25">
      <c r="A109" s="11" t="s">
        <v>336</v>
      </c>
      <c r="B109" s="12" t="s">
        <v>12</v>
      </c>
      <c r="C109" s="13"/>
      <c r="D109" s="7"/>
      <c r="E109" s="7"/>
      <c r="F109" s="14" t="s">
        <v>12</v>
      </c>
      <c r="G109" s="15"/>
      <c r="H109" s="23"/>
      <c r="I109" s="24"/>
    </row>
    <row r="110" spans="1:9" ht="31.5" x14ac:dyDescent="0.25">
      <c r="A110" s="11" t="s">
        <v>33</v>
      </c>
      <c r="B110" s="12" t="s">
        <v>461</v>
      </c>
      <c r="C110" s="13" t="s">
        <v>462</v>
      </c>
      <c r="D110" s="7" t="s">
        <v>463</v>
      </c>
      <c r="E110" s="7" t="s">
        <v>464</v>
      </c>
      <c r="F110" s="14" t="s">
        <v>377</v>
      </c>
      <c r="G110" s="15">
        <v>127779.49</v>
      </c>
      <c r="H110" s="16">
        <v>44223</v>
      </c>
      <c r="I110" s="8" t="s">
        <v>13</v>
      </c>
    </row>
    <row r="111" spans="1:9" x14ac:dyDescent="0.25">
      <c r="A111" s="11" t="s">
        <v>342</v>
      </c>
      <c r="B111" s="12" t="s">
        <v>12</v>
      </c>
      <c r="C111" s="13"/>
      <c r="D111" s="7"/>
      <c r="E111" s="7"/>
      <c r="F111" s="14" t="s">
        <v>12</v>
      </c>
      <c r="G111" s="15"/>
      <c r="H111" s="23"/>
      <c r="I111" s="24"/>
    </row>
    <row r="112" spans="1:9" x14ac:dyDescent="0.25">
      <c r="A112" s="11" t="s">
        <v>38</v>
      </c>
      <c r="B112" s="12" t="s">
        <v>465</v>
      </c>
      <c r="C112" s="13" t="s">
        <v>466</v>
      </c>
      <c r="D112" s="7" t="s">
        <v>467</v>
      </c>
      <c r="E112" s="7" t="s">
        <v>468</v>
      </c>
      <c r="F112" s="14" t="s">
        <v>377</v>
      </c>
      <c r="G112" s="15">
        <v>194272.45</v>
      </c>
      <c r="H112" s="16">
        <v>44223</v>
      </c>
      <c r="I112" s="8" t="s">
        <v>13</v>
      </c>
    </row>
    <row r="113" spans="1:9" x14ac:dyDescent="0.25">
      <c r="A113" s="11" t="s">
        <v>348</v>
      </c>
      <c r="B113" s="12" t="s">
        <v>12</v>
      </c>
      <c r="C113" s="13"/>
      <c r="D113" s="7"/>
      <c r="E113" s="7"/>
      <c r="F113" s="14" t="s">
        <v>12</v>
      </c>
      <c r="G113" s="15"/>
      <c r="H113" s="23"/>
      <c r="I113" s="24"/>
    </row>
    <row r="114" spans="1:9" ht="47.25" x14ac:dyDescent="0.25">
      <c r="A114" s="11" t="s">
        <v>43</v>
      </c>
      <c r="B114" s="12" t="s">
        <v>469</v>
      </c>
      <c r="C114" s="13" t="s">
        <v>470</v>
      </c>
      <c r="D114" s="7" t="s">
        <v>471</v>
      </c>
      <c r="E114" s="7" t="s">
        <v>352</v>
      </c>
      <c r="F114" s="14" t="s">
        <v>472</v>
      </c>
      <c r="G114" s="15">
        <v>177012.99</v>
      </c>
      <c r="H114" s="16">
        <v>44223</v>
      </c>
      <c r="I114" s="8" t="s">
        <v>13</v>
      </c>
    </row>
    <row r="115" spans="1:9" x14ac:dyDescent="0.25">
      <c r="A115" s="11" t="s">
        <v>354</v>
      </c>
      <c r="B115" s="12" t="s">
        <v>12</v>
      </c>
      <c r="C115" s="13"/>
      <c r="D115" s="7"/>
      <c r="E115" s="7"/>
      <c r="F115" s="14" t="s">
        <v>12</v>
      </c>
      <c r="G115" s="15"/>
      <c r="H115" s="23"/>
      <c r="I115" s="24"/>
    </row>
    <row r="116" spans="1:9" ht="31.5" x14ac:dyDescent="0.25">
      <c r="A116" s="11" t="s">
        <v>49</v>
      </c>
      <c r="B116" s="12" t="s">
        <v>473</v>
      </c>
      <c r="C116" s="13" t="s">
        <v>474</v>
      </c>
      <c r="D116" s="7" t="s">
        <v>475</v>
      </c>
      <c r="E116" s="7" t="s">
        <v>476</v>
      </c>
      <c r="F116" s="14" t="s">
        <v>341</v>
      </c>
      <c r="G116" s="15">
        <v>207931.52000000002</v>
      </c>
      <c r="H116" s="16">
        <v>44223</v>
      </c>
      <c r="I116" s="8" t="s">
        <v>13</v>
      </c>
    </row>
    <row r="117" spans="1:9" x14ac:dyDescent="0.25">
      <c r="A117" s="11" t="s">
        <v>360</v>
      </c>
      <c r="B117" s="12" t="s">
        <v>12</v>
      </c>
      <c r="C117" s="13"/>
      <c r="D117" s="7"/>
      <c r="E117" s="7"/>
      <c r="F117" s="14" t="s">
        <v>12</v>
      </c>
      <c r="G117" s="15"/>
      <c r="H117" s="23"/>
      <c r="I117" s="24"/>
    </row>
    <row r="118" spans="1:9" ht="31.5" x14ac:dyDescent="0.25">
      <c r="A118" s="11" t="s">
        <v>55</v>
      </c>
      <c r="B118" s="12" t="s">
        <v>477</v>
      </c>
      <c r="C118" s="13" t="s">
        <v>478</v>
      </c>
      <c r="D118" s="7" t="s">
        <v>479</v>
      </c>
      <c r="E118" s="7" t="s">
        <v>358</v>
      </c>
      <c r="F118" s="14" t="s">
        <v>480</v>
      </c>
      <c r="G118" s="15">
        <v>124767.45</v>
      </c>
      <c r="H118" s="16">
        <v>44223</v>
      </c>
      <c r="I118" s="8" t="s">
        <v>13</v>
      </c>
    </row>
    <row r="119" spans="1:9" x14ac:dyDescent="0.25">
      <c r="A119" s="11" t="s">
        <v>366</v>
      </c>
      <c r="B119" s="12" t="s">
        <v>12</v>
      </c>
      <c r="C119" s="13"/>
      <c r="D119" s="7"/>
      <c r="E119" s="7"/>
      <c r="F119" s="14" t="s">
        <v>12</v>
      </c>
      <c r="G119" s="15"/>
      <c r="H119" s="23"/>
      <c r="I119" s="24"/>
    </row>
    <row r="120" spans="1:9" x14ac:dyDescent="0.25">
      <c r="A120" s="11" t="s">
        <v>61</v>
      </c>
      <c r="B120" s="12" t="s">
        <v>481</v>
      </c>
      <c r="C120" s="13" t="s">
        <v>482</v>
      </c>
      <c r="D120" s="7" t="s">
        <v>483</v>
      </c>
      <c r="E120" s="7" t="s">
        <v>484</v>
      </c>
      <c r="F120" s="14" t="s">
        <v>485</v>
      </c>
      <c r="G120" s="15">
        <v>135283.16</v>
      </c>
      <c r="H120" s="16">
        <v>44223</v>
      </c>
      <c r="I120" s="8" t="s">
        <v>13</v>
      </c>
    </row>
    <row r="121" spans="1:9" x14ac:dyDescent="0.25">
      <c r="A121" s="11" t="s">
        <v>372</v>
      </c>
      <c r="B121" s="12" t="s">
        <v>12</v>
      </c>
      <c r="C121" s="13"/>
      <c r="D121" s="7"/>
      <c r="E121" s="7"/>
      <c r="F121" s="14" t="s">
        <v>12</v>
      </c>
      <c r="G121" s="15"/>
      <c r="H121" s="23"/>
      <c r="I121" s="24"/>
    </row>
    <row r="122" spans="1:9" ht="31.5" x14ac:dyDescent="0.25">
      <c r="A122" s="11" t="s">
        <v>66</v>
      </c>
      <c r="B122" s="12" t="s">
        <v>486</v>
      </c>
      <c r="C122" s="13" t="s">
        <v>487</v>
      </c>
      <c r="D122" s="7" t="s">
        <v>488</v>
      </c>
      <c r="E122" s="7" t="s">
        <v>489</v>
      </c>
      <c r="F122" s="14" t="s">
        <v>440</v>
      </c>
      <c r="G122" s="15">
        <v>159196.94</v>
      </c>
      <c r="H122" s="16">
        <v>44223</v>
      </c>
      <c r="I122" s="8" t="s">
        <v>13</v>
      </c>
    </row>
    <row r="123" spans="1:9" x14ac:dyDescent="0.25">
      <c r="A123" s="11" t="s">
        <v>378</v>
      </c>
      <c r="B123" s="12" t="s">
        <v>12</v>
      </c>
      <c r="C123" s="13"/>
      <c r="D123" s="7"/>
      <c r="E123" s="7"/>
      <c r="F123" s="14" t="s">
        <v>12</v>
      </c>
      <c r="G123" s="15"/>
      <c r="H123" s="23"/>
      <c r="I123" s="24"/>
    </row>
    <row r="124" spans="1:9" x14ac:dyDescent="0.25">
      <c r="A124" s="11" t="s">
        <v>72</v>
      </c>
      <c r="B124" s="12" t="s">
        <v>490</v>
      </c>
      <c r="C124" s="13" t="s">
        <v>491</v>
      </c>
      <c r="D124" s="7" t="s">
        <v>492</v>
      </c>
      <c r="E124" s="7"/>
      <c r="F124" s="14" t="s">
        <v>492</v>
      </c>
      <c r="G124" s="15">
        <v>641016.42000000004</v>
      </c>
      <c r="H124" s="16">
        <v>44229</v>
      </c>
      <c r="I124" s="8" t="s">
        <v>13</v>
      </c>
    </row>
    <row r="125" spans="1:9" x14ac:dyDescent="0.25">
      <c r="A125" s="11" t="s">
        <v>384</v>
      </c>
      <c r="B125" s="12" t="s">
        <v>12</v>
      </c>
      <c r="C125" s="13"/>
      <c r="D125" s="7" t="s">
        <v>493</v>
      </c>
      <c r="E125" s="7"/>
      <c r="F125" s="14" t="s">
        <v>493</v>
      </c>
      <c r="G125" s="15"/>
      <c r="H125" s="16">
        <v>44229</v>
      </c>
      <c r="I125" s="24"/>
    </row>
    <row r="126" spans="1:9" ht="31.5" x14ac:dyDescent="0.25">
      <c r="A126" s="11" t="s">
        <v>386</v>
      </c>
      <c r="B126" s="12" t="s">
        <v>12</v>
      </c>
      <c r="C126" s="13"/>
      <c r="D126" s="7" t="s">
        <v>494</v>
      </c>
      <c r="E126" s="7" t="s">
        <v>495</v>
      </c>
      <c r="F126" s="14" t="s">
        <v>496</v>
      </c>
      <c r="G126" s="15"/>
      <c r="H126" s="16">
        <v>44229</v>
      </c>
      <c r="I126" s="24"/>
    </row>
    <row r="127" spans="1:9" x14ac:dyDescent="0.25">
      <c r="A127" s="11" t="s">
        <v>390</v>
      </c>
      <c r="B127" s="12" t="s">
        <v>12</v>
      </c>
      <c r="C127" s="13"/>
      <c r="D127" s="7" t="s">
        <v>497</v>
      </c>
      <c r="E127" s="7" t="s">
        <v>498</v>
      </c>
      <c r="F127" s="14" t="s">
        <v>499</v>
      </c>
      <c r="G127" s="15"/>
      <c r="H127" s="16">
        <v>44229</v>
      </c>
      <c r="I127" s="24"/>
    </row>
    <row r="128" spans="1:9" x14ac:dyDescent="0.25">
      <c r="A128" s="11" t="s">
        <v>393</v>
      </c>
      <c r="B128" s="12" t="s">
        <v>12</v>
      </c>
      <c r="C128" s="13"/>
      <c r="D128" s="7"/>
      <c r="E128" s="7"/>
      <c r="F128" s="14" t="s">
        <v>12</v>
      </c>
      <c r="G128" s="15"/>
      <c r="H128" s="23"/>
      <c r="I128" s="24"/>
    </row>
    <row r="129" spans="1:9" ht="31.5" x14ac:dyDescent="0.25">
      <c r="A129" s="11" t="s">
        <v>78</v>
      </c>
      <c r="B129" s="12" t="s">
        <v>500</v>
      </c>
      <c r="C129" s="13" t="s">
        <v>501</v>
      </c>
      <c r="D129" s="7" t="s">
        <v>502</v>
      </c>
      <c r="E129" s="7" t="s">
        <v>503</v>
      </c>
      <c r="F129" s="14" t="s">
        <v>504</v>
      </c>
      <c r="G129" s="15">
        <v>175779.21</v>
      </c>
      <c r="H129" s="16">
        <v>44223</v>
      </c>
      <c r="I129" s="8" t="s">
        <v>13</v>
      </c>
    </row>
    <row r="130" spans="1:9" ht="31.5" x14ac:dyDescent="0.25">
      <c r="A130" s="11" t="s">
        <v>412</v>
      </c>
      <c r="B130" s="12" t="s">
        <v>12</v>
      </c>
      <c r="C130" s="13"/>
      <c r="D130" s="7" t="s">
        <v>505</v>
      </c>
      <c r="E130" s="7" t="s">
        <v>506</v>
      </c>
      <c r="F130" s="14" t="s">
        <v>507</v>
      </c>
      <c r="G130" s="15"/>
      <c r="H130" s="16">
        <v>44223</v>
      </c>
      <c r="I130" s="24"/>
    </row>
    <row r="131" spans="1:9" ht="31.5" x14ac:dyDescent="0.25">
      <c r="A131" s="11" t="s">
        <v>508</v>
      </c>
      <c r="B131" s="12" t="s">
        <v>12</v>
      </c>
      <c r="C131" s="13"/>
      <c r="D131" s="7" t="s">
        <v>502</v>
      </c>
      <c r="E131" s="7" t="s">
        <v>509</v>
      </c>
      <c r="F131" s="14" t="s">
        <v>510</v>
      </c>
      <c r="G131" s="15"/>
      <c r="H131" s="16">
        <v>44223</v>
      </c>
      <c r="I131" s="24"/>
    </row>
    <row r="132" spans="1:9" ht="31.5" x14ac:dyDescent="0.25">
      <c r="A132" s="11" t="s">
        <v>511</v>
      </c>
      <c r="B132" s="12" t="s">
        <v>12</v>
      </c>
      <c r="C132" s="13"/>
      <c r="D132" s="7" t="s">
        <v>502</v>
      </c>
      <c r="E132" s="7" t="s">
        <v>512</v>
      </c>
      <c r="F132" s="14" t="s">
        <v>513</v>
      </c>
      <c r="G132" s="15"/>
      <c r="H132" s="16">
        <v>44223</v>
      </c>
      <c r="I132" s="24"/>
    </row>
    <row r="133" spans="1:9" ht="31.5" x14ac:dyDescent="0.25">
      <c r="A133" s="11" t="s">
        <v>514</v>
      </c>
      <c r="B133" s="12" t="s">
        <v>12</v>
      </c>
      <c r="C133" s="13"/>
      <c r="D133" s="7" t="s">
        <v>502</v>
      </c>
      <c r="E133" s="7" t="s">
        <v>515</v>
      </c>
      <c r="F133" s="14" t="s">
        <v>516</v>
      </c>
      <c r="G133" s="15"/>
      <c r="H133" s="16">
        <v>44223</v>
      </c>
      <c r="I133" s="24"/>
    </row>
    <row r="134" spans="1:9" x14ac:dyDescent="0.25">
      <c r="A134" s="11" t="s">
        <v>517</v>
      </c>
      <c r="B134" s="12" t="s">
        <v>12</v>
      </c>
      <c r="C134" s="13"/>
      <c r="D134" s="7"/>
      <c r="E134" s="7"/>
      <c r="F134" s="14" t="s">
        <v>12</v>
      </c>
      <c r="G134" s="15"/>
      <c r="H134" s="23"/>
      <c r="I134" s="24"/>
    </row>
    <row r="135" spans="1:9" ht="31.5" x14ac:dyDescent="0.25">
      <c r="A135" s="11" t="s">
        <v>83</v>
      </c>
      <c r="B135" s="12" t="s">
        <v>518</v>
      </c>
      <c r="C135" s="13" t="s">
        <v>519</v>
      </c>
      <c r="D135" s="7" t="s">
        <v>520</v>
      </c>
      <c r="E135" s="7" t="s">
        <v>521</v>
      </c>
      <c r="F135" s="14" t="s">
        <v>522</v>
      </c>
      <c r="G135" s="15">
        <v>120160.13</v>
      </c>
      <c r="H135" s="16">
        <v>44223</v>
      </c>
      <c r="I135" s="8" t="s">
        <v>13</v>
      </c>
    </row>
    <row r="136" spans="1:9" x14ac:dyDescent="0.25">
      <c r="A136" s="11" t="s">
        <v>417</v>
      </c>
      <c r="B136" s="12" t="s">
        <v>12</v>
      </c>
      <c r="C136" s="13"/>
      <c r="D136" s="7"/>
      <c r="E136" s="7"/>
      <c r="F136" s="14" t="s">
        <v>12</v>
      </c>
      <c r="G136" s="15"/>
      <c r="H136" s="23"/>
      <c r="I136" s="24"/>
    </row>
    <row r="137" spans="1:9" ht="47.25" x14ac:dyDescent="0.25">
      <c r="A137" s="11" t="s">
        <v>87</v>
      </c>
      <c r="B137" s="12" t="s">
        <v>523</v>
      </c>
      <c r="C137" s="13" t="s">
        <v>524</v>
      </c>
      <c r="D137" s="7" t="s">
        <v>525</v>
      </c>
      <c r="E137" s="7" t="s">
        <v>526</v>
      </c>
      <c r="F137" s="14" t="s">
        <v>527</v>
      </c>
      <c r="G137" s="15">
        <v>137992.54</v>
      </c>
      <c r="H137" s="16">
        <v>44223</v>
      </c>
      <c r="I137" s="8" t="s">
        <v>13</v>
      </c>
    </row>
    <row r="138" spans="1:9" ht="31.5" x14ac:dyDescent="0.25">
      <c r="A138" s="11" t="s">
        <v>431</v>
      </c>
      <c r="B138" s="12" t="s">
        <v>12</v>
      </c>
      <c r="C138" s="13"/>
      <c r="D138" s="7" t="s">
        <v>528</v>
      </c>
      <c r="E138" s="7" t="s">
        <v>529</v>
      </c>
      <c r="F138" s="14" t="s">
        <v>530</v>
      </c>
      <c r="G138" s="15"/>
      <c r="H138" s="16">
        <v>44223</v>
      </c>
      <c r="I138" s="24"/>
    </row>
    <row r="139" spans="1:9" x14ac:dyDescent="0.25">
      <c r="A139" s="11" t="s">
        <v>435</v>
      </c>
      <c r="B139" s="12" t="s">
        <v>12</v>
      </c>
      <c r="C139" s="13"/>
      <c r="D139" s="7"/>
      <c r="E139" s="7"/>
      <c r="F139" s="14" t="s">
        <v>12</v>
      </c>
      <c r="G139" s="15"/>
      <c r="H139" s="23"/>
      <c r="I139" s="24"/>
    </row>
    <row r="140" spans="1:9" x14ac:dyDescent="0.25">
      <c r="A140" s="11" t="s">
        <v>93</v>
      </c>
      <c r="B140" s="12" t="s">
        <v>531</v>
      </c>
      <c r="C140" s="13" t="s">
        <v>532</v>
      </c>
      <c r="D140" s="7" t="s">
        <v>533</v>
      </c>
      <c r="E140" s="7" t="s">
        <v>534</v>
      </c>
      <c r="F140" s="14" t="s">
        <v>535</v>
      </c>
      <c r="G140" s="15">
        <v>175212.13</v>
      </c>
      <c r="H140" s="16">
        <v>44223</v>
      </c>
      <c r="I140" s="24"/>
    </row>
    <row r="141" spans="1:9" x14ac:dyDescent="0.25">
      <c r="A141" s="11" t="s">
        <v>536</v>
      </c>
      <c r="B141" s="12" t="s">
        <v>12</v>
      </c>
      <c r="C141" s="13"/>
      <c r="D141" s="7"/>
      <c r="E141" s="7"/>
      <c r="F141" s="14" t="s">
        <v>12</v>
      </c>
      <c r="G141" s="15"/>
      <c r="H141" s="23"/>
      <c r="I141" s="24"/>
    </row>
    <row r="142" spans="1:9" ht="31.5" x14ac:dyDescent="0.25">
      <c r="A142" s="11" t="s">
        <v>99</v>
      </c>
      <c r="B142" s="12" t="s">
        <v>537</v>
      </c>
      <c r="C142" s="13" t="s">
        <v>538</v>
      </c>
      <c r="D142" s="7" t="s">
        <v>539</v>
      </c>
      <c r="E142" s="7" t="s">
        <v>540</v>
      </c>
      <c r="F142" s="14" t="s">
        <v>541</v>
      </c>
      <c r="G142" s="15">
        <v>737713.19000000006</v>
      </c>
      <c r="H142" s="16">
        <v>44229</v>
      </c>
      <c r="I142" s="8" t="s">
        <v>13</v>
      </c>
    </row>
    <row r="143" spans="1:9" ht="31.5" x14ac:dyDescent="0.25">
      <c r="A143" s="11" t="s">
        <v>542</v>
      </c>
      <c r="B143" s="12" t="s">
        <v>12</v>
      </c>
      <c r="C143" s="13"/>
      <c r="D143" s="7" t="s">
        <v>543</v>
      </c>
      <c r="E143" s="7" t="s">
        <v>544</v>
      </c>
      <c r="F143" s="14" t="s">
        <v>545</v>
      </c>
      <c r="G143" s="15"/>
      <c r="H143" s="16">
        <v>44229</v>
      </c>
      <c r="I143" s="24"/>
    </row>
    <row r="144" spans="1:9" x14ac:dyDescent="0.25">
      <c r="A144" s="11" t="s">
        <v>546</v>
      </c>
      <c r="B144" s="12" t="s">
        <v>12</v>
      </c>
      <c r="C144" s="13"/>
      <c r="D144" s="7"/>
      <c r="E144" s="7"/>
      <c r="F144" s="14" t="s">
        <v>12</v>
      </c>
      <c r="G144" s="15"/>
      <c r="H144" s="23"/>
      <c r="I144" s="24"/>
    </row>
    <row r="145" spans="1:9" ht="31.5" x14ac:dyDescent="0.25">
      <c r="A145" s="11" t="s">
        <v>105</v>
      </c>
      <c r="B145" s="12" t="s">
        <v>547</v>
      </c>
      <c r="C145" s="13" t="s">
        <v>548</v>
      </c>
      <c r="D145" s="7" t="s">
        <v>549</v>
      </c>
      <c r="E145" s="7" t="s">
        <v>550</v>
      </c>
      <c r="F145" s="14" t="s">
        <v>551</v>
      </c>
      <c r="G145" s="15">
        <v>144269.26999999999</v>
      </c>
      <c r="H145" s="16">
        <v>44223</v>
      </c>
      <c r="I145" s="8" t="s">
        <v>13</v>
      </c>
    </row>
    <row r="146" spans="1:9" x14ac:dyDescent="0.25">
      <c r="A146" s="11" t="s">
        <v>552</v>
      </c>
      <c r="B146" s="12" t="s">
        <v>12</v>
      </c>
      <c r="C146" s="13"/>
      <c r="D146" s="7"/>
      <c r="E146" s="7"/>
      <c r="F146" s="14" t="s">
        <v>12</v>
      </c>
      <c r="G146" s="15"/>
      <c r="H146" s="23"/>
      <c r="I146" s="24"/>
    </row>
    <row r="147" spans="1:9" ht="31.5" x14ac:dyDescent="0.25">
      <c r="A147" s="11" t="s">
        <v>110</v>
      </c>
      <c r="B147" s="12" t="s">
        <v>553</v>
      </c>
      <c r="C147" s="13" t="s">
        <v>554</v>
      </c>
      <c r="D147" s="7" t="s">
        <v>555</v>
      </c>
      <c r="E147" s="7" t="s">
        <v>556</v>
      </c>
      <c r="F147" s="14" t="s">
        <v>557</v>
      </c>
      <c r="G147" s="15">
        <v>104788.01000000001</v>
      </c>
      <c r="H147" s="16">
        <v>44223</v>
      </c>
      <c r="I147" s="8" t="s">
        <v>13</v>
      </c>
    </row>
    <row r="148" spans="1:9" ht="31.5" x14ac:dyDescent="0.25">
      <c r="A148" s="11" t="s">
        <v>558</v>
      </c>
      <c r="B148" s="12" t="s">
        <v>12</v>
      </c>
      <c r="C148" s="13"/>
      <c r="D148" s="7" t="s">
        <v>559</v>
      </c>
      <c r="E148" s="7" t="s">
        <v>560</v>
      </c>
      <c r="F148" s="14" t="s">
        <v>561</v>
      </c>
      <c r="G148" s="15"/>
      <c r="H148" s="16">
        <v>44223</v>
      </c>
      <c r="I148" s="24"/>
    </row>
    <row r="149" spans="1:9" x14ac:dyDescent="0.25">
      <c r="A149" s="11" t="s">
        <v>562</v>
      </c>
      <c r="B149" s="12" t="s">
        <v>12</v>
      </c>
      <c r="C149" s="13"/>
      <c r="D149" s="7"/>
      <c r="E149" s="7"/>
      <c r="F149" s="14" t="s">
        <v>12</v>
      </c>
      <c r="G149" s="15"/>
      <c r="H149" s="23"/>
      <c r="I149" s="24"/>
    </row>
    <row r="150" spans="1:9" ht="47.25" x14ac:dyDescent="0.25">
      <c r="A150" s="11" t="s">
        <v>116</v>
      </c>
      <c r="B150" s="12" t="s">
        <v>563</v>
      </c>
      <c r="C150" s="13" t="s">
        <v>564</v>
      </c>
      <c r="D150" s="7" t="s">
        <v>565</v>
      </c>
      <c r="E150" s="7" t="s">
        <v>566</v>
      </c>
      <c r="F150" s="14" t="s">
        <v>567</v>
      </c>
      <c r="G150" s="15">
        <v>98774.27</v>
      </c>
      <c r="H150" s="16">
        <v>44223</v>
      </c>
      <c r="I150" s="8" t="s">
        <v>13</v>
      </c>
    </row>
    <row r="151" spans="1:9" x14ac:dyDescent="0.25">
      <c r="A151" s="11" t="s">
        <v>568</v>
      </c>
      <c r="B151" s="12" t="s">
        <v>12</v>
      </c>
      <c r="C151" s="13"/>
      <c r="D151" s="7"/>
      <c r="E151" s="7"/>
      <c r="F151" s="14" t="s">
        <v>12</v>
      </c>
      <c r="G151" s="15"/>
      <c r="H151" s="23"/>
      <c r="I151" s="24"/>
    </row>
    <row r="152" spans="1:9" ht="47.25" x14ac:dyDescent="0.25">
      <c r="A152" s="11" t="s">
        <v>121</v>
      </c>
      <c r="B152" s="12" t="s">
        <v>569</v>
      </c>
      <c r="C152" s="13" t="s">
        <v>570</v>
      </c>
      <c r="D152" s="7" t="s">
        <v>571</v>
      </c>
      <c r="E152" s="7" t="s">
        <v>572</v>
      </c>
      <c r="F152" s="14" t="s">
        <v>573</v>
      </c>
      <c r="G152" s="15">
        <v>143202.76</v>
      </c>
      <c r="H152" s="16">
        <v>44223</v>
      </c>
      <c r="I152" s="8" t="s">
        <v>13</v>
      </c>
    </row>
    <row r="153" spans="1:9" x14ac:dyDescent="0.25">
      <c r="A153" s="11" t="s">
        <v>574</v>
      </c>
      <c r="B153" s="12" t="s">
        <v>12</v>
      </c>
      <c r="C153" s="13"/>
      <c r="D153" s="7"/>
      <c r="E153" s="7"/>
      <c r="F153" s="14" t="s">
        <v>12</v>
      </c>
      <c r="G153" s="15"/>
      <c r="H153" s="23"/>
      <c r="I153" s="24"/>
    </row>
    <row r="154" spans="1:9" ht="31.5" x14ac:dyDescent="0.25">
      <c r="A154" s="11" t="s">
        <v>127</v>
      </c>
      <c r="B154" s="12" t="s">
        <v>575</v>
      </c>
      <c r="C154" s="13" t="s">
        <v>576</v>
      </c>
      <c r="D154" s="7" t="s">
        <v>577</v>
      </c>
      <c r="E154" s="7" t="s">
        <v>578</v>
      </c>
      <c r="F154" s="14" t="s">
        <v>579</v>
      </c>
      <c r="G154" s="15">
        <v>462836.69</v>
      </c>
      <c r="H154" s="16">
        <v>44225</v>
      </c>
      <c r="I154" s="8" t="s">
        <v>13</v>
      </c>
    </row>
    <row r="155" spans="1:9" ht="31.5" x14ac:dyDescent="0.25">
      <c r="A155" s="11" t="s">
        <v>580</v>
      </c>
      <c r="B155" s="12" t="s">
        <v>12</v>
      </c>
      <c r="C155" s="13"/>
      <c r="D155" s="7" t="s">
        <v>577</v>
      </c>
      <c r="E155" s="7" t="s">
        <v>581</v>
      </c>
      <c r="F155" s="14" t="s">
        <v>582</v>
      </c>
      <c r="G155" s="15"/>
      <c r="H155" s="16">
        <v>44225</v>
      </c>
      <c r="I155" s="24"/>
    </row>
    <row r="156" spans="1:9" x14ac:dyDescent="0.25">
      <c r="A156" s="11"/>
      <c r="B156" s="12"/>
      <c r="C156" s="13"/>
      <c r="D156" s="7"/>
      <c r="E156" s="7"/>
      <c r="F156" s="14"/>
      <c r="G156" s="15"/>
      <c r="H156" s="23"/>
      <c r="I156" s="8"/>
    </row>
    <row r="157" spans="1:9" ht="31.5" x14ac:dyDescent="0.25">
      <c r="A157" s="11" t="s">
        <v>9</v>
      </c>
      <c r="B157" s="12" t="s">
        <v>583</v>
      </c>
      <c r="C157" s="13" t="s">
        <v>584</v>
      </c>
      <c r="D157" s="7" t="s">
        <v>585</v>
      </c>
      <c r="E157" s="7" t="s">
        <v>586</v>
      </c>
      <c r="F157" s="14" t="s">
        <v>587</v>
      </c>
      <c r="G157" s="15">
        <v>338557.35000000003</v>
      </c>
      <c r="H157" s="16">
        <v>44222</v>
      </c>
      <c r="I157" s="8" t="s">
        <v>13</v>
      </c>
    </row>
    <row r="158" spans="1:9" x14ac:dyDescent="0.25">
      <c r="A158" s="11" t="s">
        <v>312</v>
      </c>
      <c r="B158" s="12" t="s">
        <v>12</v>
      </c>
      <c r="C158" s="13"/>
      <c r="D158" s="7"/>
      <c r="E158" s="7"/>
      <c r="F158" s="14" t="s">
        <v>12</v>
      </c>
      <c r="G158" s="15"/>
      <c r="H158" s="23"/>
      <c r="I158" s="8"/>
    </row>
    <row r="159" spans="1:9" ht="31.5" x14ac:dyDescent="0.25">
      <c r="A159" s="11" t="s">
        <v>17</v>
      </c>
      <c r="B159" s="12" t="s">
        <v>588</v>
      </c>
      <c r="C159" s="13" t="s">
        <v>589</v>
      </c>
      <c r="D159" s="7" t="s">
        <v>590</v>
      </c>
      <c r="E159" s="7" t="s">
        <v>591</v>
      </c>
      <c r="F159" s="14" t="s">
        <v>592</v>
      </c>
      <c r="G159" s="15">
        <v>165825.55000000002</v>
      </c>
      <c r="H159" s="16">
        <v>44222</v>
      </c>
      <c r="I159" s="8" t="s">
        <v>13</v>
      </c>
    </row>
    <row r="160" spans="1:9" x14ac:dyDescent="0.25">
      <c r="A160" s="11" t="s">
        <v>321</v>
      </c>
      <c r="B160" s="12" t="s">
        <v>12</v>
      </c>
      <c r="C160" s="13"/>
      <c r="D160" s="7"/>
      <c r="E160" s="7"/>
      <c r="F160" s="14" t="s">
        <v>12</v>
      </c>
      <c r="G160" s="15"/>
      <c r="H160" s="23"/>
      <c r="I160" s="8"/>
    </row>
    <row r="161" spans="1:9" ht="31.5" x14ac:dyDescent="0.25">
      <c r="A161" s="11" t="s">
        <v>22</v>
      </c>
      <c r="B161" s="12" t="s">
        <v>593</v>
      </c>
      <c r="C161" s="13" t="s">
        <v>594</v>
      </c>
      <c r="D161" s="7" t="s">
        <v>595</v>
      </c>
      <c r="E161" s="7" t="s">
        <v>596</v>
      </c>
      <c r="F161" s="14" t="s">
        <v>597</v>
      </c>
      <c r="G161" s="15">
        <v>614258.63</v>
      </c>
      <c r="H161" s="16">
        <v>44222</v>
      </c>
      <c r="I161" s="8" t="s">
        <v>13</v>
      </c>
    </row>
    <row r="162" spans="1:9" x14ac:dyDescent="0.25">
      <c r="A162" s="11" t="s">
        <v>327</v>
      </c>
      <c r="B162" s="12" t="s">
        <v>12</v>
      </c>
      <c r="C162" s="13"/>
      <c r="D162" s="7"/>
      <c r="E162" s="7"/>
      <c r="F162" s="14" t="s">
        <v>12</v>
      </c>
      <c r="G162" s="15"/>
      <c r="H162" s="23"/>
      <c r="I162" s="8"/>
    </row>
    <row r="163" spans="1:9" x14ac:dyDescent="0.25">
      <c r="A163" s="11" t="s">
        <v>27</v>
      </c>
      <c r="B163" s="12" t="s">
        <v>598</v>
      </c>
      <c r="C163" s="13" t="s">
        <v>599</v>
      </c>
      <c r="D163" s="7" t="s">
        <v>600</v>
      </c>
      <c r="E163" s="7" t="s">
        <v>601</v>
      </c>
      <c r="F163" s="14" t="s">
        <v>602</v>
      </c>
      <c r="G163" s="15">
        <v>177053.7</v>
      </c>
      <c r="H163" s="16">
        <v>44222</v>
      </c>
      <c r="I163" s="8" t="s">
        <v>13</v>
      </c>
    </row>
    <row r="164" spans="1:9" x14ac:dyDescent="0.25">
      <c r="A164" s="11" t="s">
        <v>336</v>
      </c>
      <c r="B164" s="12" t="s">
        <v>12</v>
      </c>
      <c r="C164" s="13"/>
      <c r="D164" s="7"/>
      <c r="E164" s="7"/>
      <c r="F164" s="14" t="s">
        <v>12</v>
      </c>
      <c r="G164" s="15"/>
      <c r="H164" s="23"/>
      <c r="I164" s="8"/>
    </row>
    <row r="165" spans="1:9" ht="31.5" x14ac:dyDescent="0.25">
      <c r="A165" s="11" t="s">
        <v>33</v>
      </c>
      <c r="B165" s="12" t="s">
        <v>603</v>
      </c>
      <c r="C165" s="13" t="s">
        <v>604</v>
      </c>
      <c r="D165" s="7" t="s">
        <v>605</v>
      </c>
      <c r="E165" s="7" t="s">
        <v>606</v>
      </c>
      <c r="F165" s="14" t="s">
        <v>607</v>
      </c>
      <c r="G165" s="15">
        <v>102224.47</v>
      </c>
      <c r="H165" s="16">
        <v>44222</v>
      </c>
      <c r="I165" s="8" t="s">
        <v>13</v>
      </c>
    </row>
    <row r="166" spans="1:9" x14ac:dyDescent="0.25">
      <c r="A166" s="11" t="s">
        <v>342</v>
      </c>
      <c r="B166" s="12" t="s">
        <v>12</v>
      </c>
      <c r="C166" s="13"/>
      <c r="D166" s="7"/>
      <c r="E166" s="7"/>
      <c r="F166" s="14" t="s">
        <v>12</v>
      </c>
      <c r="G166" s="15"/>
      <c r="H166" s="23"/>
      <c r="I166" s="8"/>
    </row>
    <row r="167" spans="1:9" ht="31.5" x14ac:dyDescent="0.25">
      <c r="A167" s="11" t="s">
        <v>38</v>
      </c>
      <c r="B167" s="12" t="s">
        <v>608</v>
      </c>
      <c r="C167" s="13" t="s">
        <v>609</v>
      </c>
      <c r="D167" s="7" t="s">
        <v>610</v>
      </c>
      <c r="E167" s="7"/>
      <c r="F167" s="14" t="s">
        <v>611</v>
      </c>
      <c r="G167" s="15">
        <v>131830.85</v>
      </c>
      <c r="H167" s="16">
        <v>44222</v>
      </c>
      <c r="I167" s="8" t="s">
        <v>13</v>
      </c>
    </row>
    <row r="168" spans="1:9" x14ac:dyDescent="0.25">
      <c r="A168" s="11" t="s">
        <v>348</v>
      </c>
      <c r="B168" s="12" t="s">
        <v>12</v>
      </c>
      <c r="C168" s="13"/>
      <c r="D168" s="7"/>
      <c r="E168" s="7"/>
      <c r="F168" s="14" t="s">
        <v>12</v>
      </c>
      <c r="G168" s="15"/>
      <c r="H168" s="23"/>
      <c r="I168" s="8"/>
    </row>
    <row r="169" spans="1:9" ht="31.5" x14ac:dyDescent="0.25">
      <c r="A169" s="11" t="s">
        <v>43</v>
      </c>
      <c r="B169" s="12" t="s">
        <v>612</v>
      </c>
      <c r="C169" s="13" t="s">
        <v>613</v>
      </c>
      <c r="D169" s="7" t="s">
        <v>614</v>
      </c>
      <c r="E169" s="7" t="s">
        <v>615</v>
      </c>
      <c r="F169" s="14" t="s">
        <v>616</v>
      </c>
      <c r="G169" s="15">
        <v>125733.5</v>
      </c>
      <c r="H169" s="16">
        <v>44222</v>
      </c>
      <c r="I169" s="8" t="s">
        <v>13</v>
      </c>
    </row>
    <row r="170" spans="1:9" x14ac:dyDescent="0.25">
      <c r="A170" s="11" t="s">
        <v>354</v>
      </c>
      <c r="B170" s="12" t="s">
        <v>12</v>
      </c>
      <c r="C170" s="13"/>
      <c r="D170" s="7"/>
      <c r="E170" s="7"/>
      <c r="F170" s="14" t="s">
        <v>12</v>
      </c>
      <c r="G170" s="15"/>
      <c r="H170" s="23"/>
      <c r="I170" s="8"/>
    </row>
    <row r="171" spans="1:9" x14ac:dyDescent="0.25">
      <c r="A171" s="11" t="s">
        <v>49</v>
      </c>
      <c r="B171" s="12" t="s">
        <v>617</v>
      </c>
      <c r="C171" s="13" t="s">
        <v>618</v>
      </c>
      <c r="D171" s="7" t="s">
        <v>619</v>
      </c>
      <c r="E171" s="7" t="s">
        <v>620</v>
      </c>
      <c r="F171" s="14" t="s">
        <v>621</v>
      </c>
      <c r="G171" s="15">
        <v>1750623.61</v>
      </c>
      <c r="H171" s="16">
        <v>44222</v>
      </c>
      <c r="I171" s="8" t="s">
        <v>13</v>
      </c>
    </row>
    <row r="172" spans="1:9" x14ac:dyDescent="0.25">
      <c r="A172" s="11" t="s">
        <v>360</v>
      </c>
      <c r="B172" s="12" t="s">
        <v>12</v>
      </c>
      <c r="C172" s="13"/>
      <c r="D172" s="7" t="s">
        <v>622</v>
      </c>
      <c r="E172" s="7" t="s">
        <v>623</v>
      </c>
      <c r="F172" s="14" t="s">
        <v>624</v>
      </c>
      <c r="G172" s="15"/>
      <c r="H172" s="16">
        <v>44222</v>
      </c>
      <c r="I172" s="8"/>
    </row>
    <row r="173" spans="1:9" x14ac:dyDescent="0.25">
      <c r="A173" s="11" t="s">
        <v>625</v>
      </c>
      <c r="B173" s="12" t="s">
        <v>12</v>
      </c>
      <c r="C173" s="13"/>
      <c r="D173" s="7"/>
      <c r="E173" s="7"/>
      <c r="F173" s="14" t="s">
        <v>12</v>
      </c>
      <c r="G173" s="15"/>
      <c r="H173" s="23"/>
      <c r="I173" s="8"/>
    </row>
    <row r="174" spans="1:9" ht="31.5" x14ac:dyDescent="0.25">
      <c r="A174" s="11" t="s">
        <v>55</v>
      </c>
      <c r="B174" s="12" t="s">
        <v>626</v>
      </c>
      <c r="C174" s="13" t="s">
        <v>627</v>
      </c>
      <c r="D174" s="7" t="s">
        <v>628</v>
      </c>
      <c r="E174" s="7" t="s">
        <v>629</v>
      </c>
      <c r="F174" s="14" t="s">
        <v>630</v>
      </c>
      <c r="G174" s="15">
        <v>299188.99</v>
      </c>
      <c r="H174" s="16">
        <v>44222</v>
      </c>
      <c r="I174" s="8" t="s">
        <v>13</v>
      </c>
    </row>
    <row r="175" spans="1:9" x14ac:dyDescent="0.25">
      <c r="A175" s="11" t="s">
        <v>366</v>
      </c>
      <c r="B175" s="12" t="s">
        <v>12</v>
      </c>
      <c r="C175" s="13"/>
      <c r="D175" s="7"/>
      <c r="E175" s="7"/>
      <c r="F175" s="14" t="s">
        <v>12</v>
      </c>
      <c r="G175" s="15"/>
      <c r="H175" s="23"/>
      <c r="I175" s="8"/>
    </row>
    <row r="176" spans="1:9" x14ac:dyDescent="0.25">
      <c r="A176" s="11" t="s">
        <v>61</v>
      </c>
      <c r="B176" s="12" t="s">
        <v>631</v>
      </c>
      <c r="C176" s="13" t="s">
        <v>632</v>
      </c>
      <c r="D176" s="7" t="s">
        <v>633</v>
      </c>
      <c r="E176" s="7" t="s">
        <v>634</v>
      </c>
      <c r="F176" s="14" t="s">
        <v>635</v>
      </c>
      <c r="G176" s="15">
        <v>259104.68</v>
      </c>
      <c r="H176" s="16">
        <v>44222</v>
      </c>
      <c r="I176" s="8" t="s">
        <v>13</v>
      </c>
    </row>
    <row r="177" spans="1:9" x14ac:dyDescent="0.25">
      <c r="A177" s="11" t="s">
        <v>372</v>
      </c>
      <c r="B177" s="12" t="s">
        <v>12</v>
      </c>
      <c r="C177" s="13"/>
      <c r="D177" s="7"/>
      <c r="E177" s="7"/>
      <c r="F177" s="14" t="s">
        <v>12</v>
      </c>
      <c r="G177" s="15"/>
      <c r="H177" s="23"/>
      <c r="I177" s="8"/>
    </row>
    <row r="178" spans="1:9" ht="47.25" x14ac:dyDescent="0.25">
      <c r="A178" s="11" t="s">
        <v>66</v>
      </c>
      <c r="B178" s="12" t="s">
        <v>636</v>
      </c>
      <c r="C178" s="13" t="s">
        <v>637</v>
      </c>
      <c r="D178" s="7" t="s">
        <v>638</v>
      </c>
      <c r="E178" s="7" t="s">
        <v>639</v>
      </c>
      <c r="F178" s="14" t="s">
        <v>640</v>
      </c>
      <c r="G178" s="15">
        <v>96057.73</v>
      </c>
      <c r="H178" s="16">
        <v>44222</v>
      </c>
      <c r="I178" s="8" t="s">
        <v>13</v>
      </c>
    </row>
    <row r="179" spans="1:9" x14ac:dyDescent="0.25">
      <c r="A179" s="11" t="s">
        <v>378</v>
      </c>
      <c r="B179" s="12" t="s">
        <v>12</v>
      </c>
      <c r="C179" s="13"/>
      <c r="D179" s="7"/>
      <c r="E179" s="7"/>
      <c r="F179" s="14" t="s">
        <v>12</v>
      </c>
      <c r="G179" s="15"/>
      <c r="H179" s="23"/>
      <c r="I179" s="8"/>
    </row>
    <row r="180" spans="1:9" x14ac:dyDescent="0.25">
      <c r="A180" s="11" t="s">
        <v>72</v>
      </c>
      <c r="B180" s="12" t="s">
        <v>641</v>
      </c>
      <c r="C180" s="13" t="s">
        <v>642</v>
      </c>
      <c r="D180" s="7" t="s">
        <v>643</v>
      </c>
      <c r="E180" s="7" t="s">
        <v>644</v>
      </c>
      <c r="F180" s="14" t="s">
        <v>645</v>
      </c>
      <c r="G180" s="15">
        <v>177692.99</v>
      </c>
      <c r="H180" s="16">
        <v>44222</v>
      </c>
      <c r="I180" s="8" t="s">
        <v>13</v>
      </c>
    </row>
    <row r="181" spans="1:9" x14ac:dyDescent="0.25">
      <c r="A181" s="11" t="s">
        <v>384</v>
      </c>
      <c r="B181" s="12" t="s">
        <v>12</v>
      </c>
      <c r="C181" s="13"/>
      <c r="D181" s="7"/>
      <c r="E181" s="7"/>
      <c r="F181" s="14" t="s">
        <v>12</v>
      </c>
      <c r="G181" s="15"/>
      <c r="H181" s="23"/>
      <c r="I181" s="8"/>
    </row>
    <row r="182" spans="1:9" ht="31.5" x14ac:dyDescent="0.25">
      <c r="A182" s="11" t="s">
        <v>78</v>
      </c>
      <c r="B182" s="12" t="s">
        <v>646</v>
      </c>
      <c r="C182" s="13" t="s">
        <v>647</v>
      </c>
      <c r="D182" s="7" t="s">
        <v>648</v>
      </c>
      <c r="E182" s="7" t="s">
        <v>649</v>
      </c>
      <c r="F182" s="14" t="s">
        <v>650</v>
      </c>
      <c r="G182" s="15">
        <v>89062.09</v>
      </c>
      <c r="H182" s="16">
        <v>44222</v>
      </c>
      <c r="I182" s="8" t="s">
        <v>13</v>
      </c>
    </row>
    <row r="183" spans="1:9" x14ac:dyDescent="0.25">
      <c r="A183" s="11" t="s">
        <v>412</v>
      </c>
      <c r="B183" s="12" t="s">
        <v>12</v>
      </c>
      <c r="C183" s="13"/>
      <c r="D183" s="7" t="s">
        <v>651</v>
      </c>
      <c r="E183" s="7" t="s">
        <v>652</v>
      </c>
      <c r="F183" s="14" t="s">
        <v>653</v>
      </c>
      <c r="G183" s="15"/>
      <c r="H183" s="16">
        <v>44222</v>
      </c>
      <c r="I183" s="8"/>
    </row>
    <row r="184" spans="1:9" x14ac:dyDescent="0.25">
      <c r="A184" s="11" t="s">
        <v>508</v>
      </c>
      <c r="B184" s="12" t="s">
        <v>12</v>
      </c>
      <c r="C184" s="13"/>
      <c r="D184" s="7" t="s">
        <v>651</v>
      </c>
      <c r="E184" s="7" t="s">
        <v>654</v>
      </c>
      <c r="F184" s="14" t="s">
        <v>655</v>
      </c>
      <c r="G184" s="15"/>
      <c r="H184" s="16">
        <v>44222</v>
      </c>
      <c r="I184" s="8"/>
    </row>
    <row r="185" spans="1:9" x14ac:dyDescent="0.25">
      <c r="A185" s="11" t="s">
        <v>511</v>
      </c>
      <c r="B185" s="12" t="s">
        <v>12</v>
      </c>
      <c r="C185" s="13"/>
      <c r="D185" s="7"/>
      <c r="E185" s="7"/>
      <c r="F185" s="14" t="s">
        <v>12</v>
      </c>
      <c r="G185" s="15"/>
      <c r="H185" s="23"/>
      <c r="I185" s="8"/>
    </row>
    <row r="186" spans="1:9" x14ac:dyDescent="0.25">
      <c r="A186" s="11" t="s">
        <v>83</v>
      </c>
      <c r="B186" s="12" t="s">
        <v>656</v>
      </c>
      <c r="C186" s="13" t="s">
        <v>657</v>
      </c>
      <c r="D186" s="7" t="s">
        <v>658</v>
      </c>
      <c r="E186" s="7" t="s">
        <v>659</v>
      </c>
      <c r="F186" s="14" t="s">
        <v>660</v>
      </c>
      <c r="G186" s="15">
        <v>265384.8</v>
      </c>
      <c r="H186" s="16">
        <v>44222</v>
      </c>
      <c r="I186" s="8" t="s">
        <v>13</v>
      </c>
    </row>
    <row r="187" spans="1:9" ht="31.5" x14ac:dyDescent="0.25">
      <c r="A187" s="11" t="s">
        <v>417</v>
      </c>
      <c r="B187" s="12" t="s">
        <v>12</v>
      </c>
      <c r="C187" s="13"/>
      <c r="D187" s="7" t="s">
        <v>658</v>
      </c>
      <c r="E187" s="7" t="s">
        <v>661</v>
      </c>
      <c r="F187" s="14" t="s">
        <v>662</v>
      </c>
      <c r="G187" s="15"/>
      <c r="H187" s="16">
        <v>44222</v>
      </c>
      <c r="I187" s="8"/>
    </row>
    <row r="188" spans="1:9" x14ac:dyDescent="0.25">
      <c r="A188" s="11" t="s">
        <v>421</v>
      </c>
      <c r="B188" s="12" t="s">
        <v>12</v>
      </c>
      <c r="C188" s="13"/>
      <c r="D188" s="7"/>
      <c r="E188" s="7"/>
      <c r="F188" s="14" t="s">
        <v>12</v>
      </c>
      <c r="G188" s="15"/>
      <c r="H188" s="23"/>
      <c r="I188" s="8"/>
    </row>
    <row r="189" spans="1:9" ht="31.5" x14ac:dyDescent="0.25">
      <c r="A189" s="11" t="s">
        <v>87</v>
      </c>
      <c r="B189" s="12" t="s">
        <v>663</v>
      </c>
      <c r="C189" s="13" t="s">
        <v>664</v>
      </c>
      <c r="D189" s="7" t="s">
        <v>665</v>
      </c>
      <c r="E189" s="7" t="s">
        <v>666</v>
      </c>
      <c r="F189" s="14" t="s">
        <v>667</v>
      </c>
      <c r="G189" s="15">
        <v>118185.15000000001</v>
      </c>
      <c r="H189" s="16">
        <v>44222</v>
      </c>
      <c r="I189" s="8" t="s">
        <v>13</v>
      </c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2021-01-15T12:26:13Z</dcterms:modified>
</cp:coreProperties>
</file>