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KBE\"/>
    </mc:Choice>
  </mc:AlternateContent>
  <bookViews>
    <workbookView xWindow="0" yWindow="0" windowWidth="28800" windowHeight="11625"/>
  </bookViews>
  <sheets>
    <sheet name="август 2021" sheetId="2" r:id="rId1"/>
  </sheets>
  <externalReferences>
    <externalReference r:id="rId2"/>
  </externalReferences>
  <definedNames>
    <definedName name="_xlnm.Print_Area" localSheetId="0">'август 2021'!$B$1:$C$30</definedName>
  </definedNames>
  <calcPr calcId="162913"/>
</workbook>
</file>

<file path=xl/calcChain.xml><?xml version="1.0" encoding="utf-8"?>
<calcChain xmlns="http://schemas.openxmlformats.org/spreadsheetml/2006/main">
  <c r="C21" i="2" l="1"/>
  <c r="C28" i="2"/>
  <c r="C27" i="2"/>
  <c r="C26" i="2"/>
  <c r="C25" i="2"/>
  <c r="C24" i="2"/>
  <c r="C23" i="2"/>
  <c r="C22" i="2"/>
  <c r="C19" i="2"/>
  <c r="C18" i="2"/>
  <c r="C17" i="2"/>
  <c r="C16" i="2"/>
  <c r="C15" i="2" l="1"/>
  <c r="C14" i="2" l="1"/>
  <c r="C13" i="2" s="1"/>
  <c r="C12" i="2"/>
  <c r="C6" i="2"/>
  <c r="C5" i="2" s="1"/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<sst xmlns="http://schemas.openxmlformats.org/spreadsheetml/2006/main" count="31" uniqueCount="17">
  <si>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</si>
  <si>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</si>
  <si>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</si>
  <si>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</si>
  <si>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</si>
  <si>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</si>
  <si>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</si>
  <si>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</si>
  <si>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</si>
  <si>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</si>
  <si>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</si>
  <si>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</si>
  <si>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</si>
  <si>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</si>
  <si>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до 670 кВт</t>
  </si>
  <si>
    <t>филиал ПАО "Россети Северный Кавказ" - "Каббалкэнерго"</t>
  </si>
  <si>
    <t>Отчетный период: август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</si>
</sst>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_ ;\-#,##0.0\ "/>
    <numFmt numFmtId="166" formatCode="#,##0.000_ ;\-#,##0.000\ "/>
  </numFmts>
  <fonts count="8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2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5" fillId="0" borderId="7" xfId="2" applyFont="1" applyBorder="1" applyAlignment="1">
      <alignment vertical="center" wrapText="1"/>
    </xf>
    <xf numFmtId="49" fontId="6" fillId="2" borderId="1" xfId="2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49" fontId="6" fillId="2" borderId="12" xfId="2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0" fillId="0" borderId="0" xfId="0" applyNumberFormat="1"/>
    <xf numFmtId="166" fontId="6" fillId="2" borderId="12" xfId="1" applyNumberFormat="1" applyFont="1" applyFill="1" applyBorder="1" applyAlignment="1">
      <alignment horizontal="center" vertical="center" wrapText="1"/>
    </xf>
    <xf numFmtId="166" fontId="5" fillId="0" borderId="8" xfId="1" applyNumberFormat="1" applyFont="1" applyBorder="1" applyAlignment="1">
      <alignment horizontal="center" vertical="center" wrapText="1"/>
    </xf>
    <xf numFmtId="166" fontId="5" fillId="0" borderId="4" xfId="1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 wrapText="1"/>
    </xf>
    <xf numFmtId="166" fontId="5" fillId="0" borderId="10" xfId="1" applyNumberFormat="1" applyFont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1.&#1059;&#1087;&#1088;&#1072;&#1074;&#1083;&#1077;&#1085;&#1080;&#1077;\&#1054;&#1090;&#1076;&#1077;&#1083;%20&#1086;&#1087;&#1090;&#1086;&#1074;&#1086;&#1075;&#1086;%20&#1080;%20&#1088;&#1086;&#1079;&#1085;&#1080;&#1095;&#1085;&#1086;&#1075;&#1086;%20&#1088;&#1099;&#1085;&#1082;&#1086;&#1074;\&#1047;&#1072;&#1083;&#1080;&#1084;\46&#1069;&#1069;\2021\&#1040;&#1074;&#1075;&#1091;&#1089;&#1090;%202021%2046EE.STX(v1.2.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  <sheetName val="Лист1"/>
    </sheetNames>
    <sheetDataSet>
      <sheetData sheetId="0"/>
      <sheetData sheetId="1"/>
      <sheetData sheetId="2"/>
      <sheetData sheetId="3"/>
      <sheetData sheetId="4">
        <row r="19">
          <cell r="F19">
            <v>0</v>
          </cell>
          <cell r="T19">
            <v>0</v>
          </cell>
          <cell r="AH19">
            <v>0</v>
          </cell>
          <cell r="BJ19">
            <v>0</v>
          </cell>
        </row>
        <row r="25">
          <cell r="F25">
            <v>0</v>
          </cell>
        </row>
        <row r="27">
          <cell r="F27">
            <v>0</v>
          </cell>
          <cell r="AH27">
            <v>4108.8890000000001</v>
          </cell>
          <cell r="BJ27">
            <v>7945.8090000000011</v>
          </cell>
        </row>
        <row r="28">
          <cell r="F28">
            <v>0</v>
          </cell>
          <cell r="AH28">
            <v>155.96299999999999</v>
          </cell>
        </row>
        <row r="29">
          <cell r="F29">
            <v>0</v>
          </cell>
          <cell r="AH29">
            <v>111.15600000000001</v>
          </cell>
        </row>
        <row r="30">
          <cell r="F30">
            <v>0</v>
          </cell>
          <cell r="AH30">
            <v>1762.9159999999997</v>
          </cell>
          <cell r="BJ30">
            <v>0</v>
          </cell>
        </row>
        <row r="31">
          <cell r="F31">
            <v>0</v>
          </cell>
          <cell r="AH31">
            <v>796.61699999999996</v>
          </cell>
        </row>
        <row r="32">
          <cell r="F32">
            <v>0</v>
          </cell>
          <cell r="AH32">
            <v>391.09699999999998</v>
          </cell>
        </row>
        <row r="36">
          <cell r="F36">
            <v>9211.0970000000052</v>
          </cell>
          <cell r="AH36">
            <v>957.43899999999985</v>
          </cell>
          <cell r="BJ36">
            <v>1789.309</v>
          </cell>
        </row>
        <row r="37">
          <cell r="F37">
            <v>5.9430000000000005</v>
          </cell>
        </row>
        <row r="38">
          <cell r="F38">
            <v>5.1840000000000002</v>
          </cell>
        </row>
        <row r="39">
          <cell r="F39">
            <v>18465.472000000009</v>
          </cell>
          <cell r="AH39">
            <v>531.48599999999999</v>
          </cell>
          <cell r="BJ39">
            <v>74.731999999999999</v>
          </cell>
        </row>
        <row r="40">
          <cell r="F40">
            <v>4831.1069999999982</v>
          </cell>
          <cell r="AH40">
            <v>187.1</v>
          </cell>
        </row>
        <row r="41">
          <cell r="F41">
            <v>6668.506999999996</v>
          </cell>
          <cell r="AH41">
            <v>0.82</v>
          </cell>
        </row>
        <row r="42">
          <cell r="F42">
            <v>587.16600000000005</v>
          </cell>
          <cell r="BJ42">
            <v>50.613</v>
          </cell>
        </row>
      </sheetData>
      <sheetData sheetId="5">
        <row r="19">
          <cell r="F19">
            <v>0</v>
          </cell>
          <cell r="N19">
            <v>0</v>
          </cell>
        </row>
        <row r="25">
          <cell r="F25">
            <v>0</v>
          </cell>
          <cell r="V25">
            <v>305.79000000000002</v>
          </cell>
        </row>
        <row r="27">
          <cell r="F27">
            <v>0</v>
          </cell>
          <cell r="V27">
            <v>820.59900000000005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  <cell r="V30">
            <v>530.44499999999994</v>
          </cell>
        </row>
        <row r="31">
          <cell r="F31">
            <v>0</v>
          </cell>
          <cell r="V31">
            <v>168.25299999999999</v>
          </cell>
        </row>
        <row r="32">
          <cell r="F32">
            <v>0</v>
          </cell>
        </row>
        <row r="36">
          <cell r="F36">
            <v>619.17800000000011</v>
          </cell>
        </row>
        <row r="39">
          <cell r="F39">
            <v>271.00599999999997</v>
          </cell>
        </row>
        <row r="40">
          <cell r="F40">
            <v>383.28399999999999</v>
          </cell>
          <cell r="V40">
            <v>180.2</v>
          </cell>
        </row>
        <row r="41">
          <cell r="F41">
            <v>1.139</v>
          </cell>
        </row>
        <row r="42">
          <cell r="F42">
            <v>0.10500000000000001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1" t="s">
        <v>12</v>
      </c>
      <c r="C1" s="21"/>
    </row>
    <row r="2" spans="2:5" ht="16.5" customHeight="1" x14ac:dyDescent="0.2">
      <c r="B2" s="8" t="s">
        <v>16</v>
      </c>
      <c r="C2" s="8"/>
    </row>
    <row r="3" spans="2:5" ht="13.5" thickBot="1" x14ac:dyDescent="0.25">
      <c r="B3" s="3" t="s">
        <v>15</v>
      </c>
      <c r="C3" s="4"/>
    </row>
    <row r="4" spans="2:5" ht="39" thickBot="1" x14ac:dyDescent="0.25">
      <c r="B4" s="10" t="s">
        <v>13</v>
      </c>
      <c r="C4" s="11" t="s">
        <v>11</v>
      </c>
    </row>
    <row r="5" spans="2:5" ht="26.25" thickBot="1" x14ac:dyDescent="0.25">
      <c r="B5" s="12" t="s">
        <v>0</v>
      </c>
      <c r="C5" s="16">
        <f>C6+C7+C8+C9+C10+C11+C12</f>
        <v>305.79000000000002</v>
      </c>
    </row>
    <row r="6" spans="2:5" hidden="1" x14ac:dyDescent="0.2">
      <c r="B6" s="9" t="s">
        <v>1</v>
      </c>
      <c r="C6" s="17">
        <f>'[1]Раздел I. А'!$F$19+'[1]Раздел I. А'!$T$19+'[1]Раздел I. А'!$AH$19+'[1]Раздел I. А'!$BJ$19+'[1]Раздел I. Б'!$F$19+'[1]Раздел I. Б'!$N$19</f>
        <v>0</v>
      </c>
    </row>
    <row r="7" spans="2:5" hidden="1" x14ac:dyDescent="0.2">
      <c r="B7" s="5" t="s">
        <v>2</v>
      </c>
      <c r="C7" s="18">
        <v>0</v>
      </c>
      <c r="E7" s="1"/>
    </row>
    <row r="8" spans="2:5" hidden="1" x14ac:dyDescent="0.2">
      <c r="B8" s="5" t="s">
        <v>3</v>
      </c>
      <c r="C8" s="18">
        <v>0</v>
      </c>
      <c r="E8" s="1"/>
    </row>
    <row r="9" spans="2:5" hidden="1" x14ac:dyDescent="0.2">
      <c r="B9" s="5" t="s">
        <v>4</v>
      </c>
      <c r="C9" s="18"/>
      <c r="E9" s="1"/>
    </row>
    <row r="10" spans="2:5" hidden="1" x14ac:dyDescent="0.2">
      <c r="B10" s="5" t="s">
        <v>5</v>
      </c>
      <c r="C10" s="18">
        <v>0</v>
      </c>
      <c r="E10" s="1"/>
    </row>
    <row r="11" spans="2:5" hidden="1" x14ac:dyDescent="0.2">
      <c r="B11" s="5" t="s">
        <v>6</v>
      </c>
      <c r="C11" s="18">
        <v>0</v>
      </c>
      <c r="E11" s="1"/>
    </row>
    <row r="12" spans="2:5" ht="13.5" thickBot="1" x14ac:dyDescent="0.25">
      <c r="B12" s="6" t="s">
        <v>7</v>
      </c>
      <c r="C12" s="19">
        <f>'[1]Раздел I. А'!$F$25+'[1]Раздел I. Б'!$F$25+'[1]Раздел I. Б'!$V$25</f>
        <v>305.79000000000002</v>
      </c>
      <c r="E12" s="1"/>
    </row>
    <row r="13" spans="2:5" ht="26.25" thickBot="1" x14ac:dyDescent="0.25">
      <c r="B13" s="12" t="s">
        <v>8</v>
      </c>
      <c r="C13" s="16">
        <f>C14+C15+C16+C17+C18+C19+C20</f>
        <v>16791.744000000002</v>
      </c>
      <c r="E13" s="1"/>
    </row>
    <row r="14" spans="2:5" x14ac:dyDescent="0.2">
      <c r="B14" s="9" t="s">
        <v>1</v>
      </c>
      <c r="C14" s="17">
        <f>'[1]Раздел I. А'!$F$27+'[1]Раздел I. А'!$AH$27+'[1]Раздел I. А'!$BJ$27+'[1]Раздел I. Б'!$F$27+'[1]Раздел I. Б'!$V$27</f>
        <v>12875.297</v>
      </c>
      <c r="E14" s="1"/>
    </row>
    <row r="15" spans="2:5" x14ac:dyDescent="0.2">
      <c r="B15" s="5" t="s">
        <v>2</v>
      </c>
      <c r="C15" s="18">
        <f>'[1]Раздел I. Б'!$F$28+'[1]Раздел I. А'!$F$28+'[1]Раздел I. А'!$AH$28</f>
        <v>155.96299999999999</v>
      </c>
      <c r="E15" s="1"/>
    </row>
    <row r="16" spans="2:5" x14ac:dyDescent="0.2">
      <c r="B16" s="5" t="s">
        <v>3</v>
      </c>
      <c r="C16" s="18">
        <f>'[1]Раздел I. А'!$F$29+'[1]Раздел I. А'!$AH$29+'[1]Раздел I. Б'!$F$29</f>
        <v>111.15600000000001</v>
      </c>
    </row>
    <row r="17" spans="2:5" x14ac:dyDescent="0.2">
      <c r="B17" s="5" t="s">
        <v>4</v>
      </c>
      <c r="C17" s="18">
        <f>'[1]Раздел I. Б'!$F$30+'[1]Раздел I. Б'!$V$30+'[1]Раздел I. А'!$F$30+'[1]Раздел I. А'!$AH$30+'[1]Раздел I. А'!$BJ$30</f>
        <v>2293.3609999999999</v>
      </c>
    </row>
    <row r="18" spans="2:5" x14ac:dyDescent="0.2">
      <c r="B18" s="5" t="s">
        <v>5</v>
      </c>
      <c r="C18" s="18">
        <f>'[1]Раздел I. А'!$F$31+'[1]Раздел I. А'!$AH$31+'[1]Раздел I. Б'!$F$31+'[1]Раздел I. Б'!$V$31</f>
        <v>964.86999999999989</v>
      </c>
    </row>
    <row r="19" spans="2:5" x14ac:dyDescent="0.2">
      <c r="B19" s="5" t="s">
        <v>6</v>
      </c>
      <c r="C19" s="18">
        <f>'[1]Раздел I. Б'!$F$32+'[1]Раздел I. А'!$F$32+'[1]Раздел I. А'!$AH$32</f>
        <v>391.09699999999998</v>
      </c>
    </row>
    <row r="20" spans="2:5" ht="13.5" thickBot="1" x14ac:dyDescent="0.25">
      <c r="B20" s="7" t="s">
        <v>7</v>
      </c>
      <c r="C20" s="20">
        <v>0</v>
      </c>
    </row>
    <row r="21" spans="2:5" ht="23.25" thickBot="1" x14ac:dyDescent="0.25">
      <c r="B21" s="13" t="s">
        <v>14</v>
      </c>
      <c r="C21" s="16">
        <f>C22+C23+C24+C25+C26+C27+C28</f>
        <v>44820.887000000002</v>
      </c>
    </row>
    <row r="22" spans="2:5" x14ac:dyDescent="0.2">
      <c r="B22" s="9" t="s">
        <v>1</v>
      </c>
      <c r="C22" s="17">
        <f>'[1]Раздел I. А'!$F$36+'[1]Раздел I. А'!$AH$36+'[1]Раздел I. А'!$BJ$36+'[1]Раздел I. Б'!$F$36</f>
        <v>12577.023000000005</v>
      </c>
    </row>
    <row r="23" spans="2:5" x14ac:dyDescent="0.2">
      <c r="B23" s="5" t="s">
        <v>2</v>
      </c>
      <c r="C23" s="18">
        <f>'[1]Раздел I. А'!$F$37</f>
        <v>5.9430000000000005</v>
      </c>
    </row>
    <row r="24" spans="2:5" x14ac:dyDescent="0.2">
      <c r="B24" s="5" t="s">
        <v>3</v>
      </c>
      <c r="C24" s="18">
        <f>'[1]Раздел I. А'!$F$38</f>
        <v>5.1840000000000002</v>
      </c>
    </row>
    <row r="25" spans="2:5" x14ac:dyDescent="0.2">
      <c r="B25" s="5" t="s">
        <v>4</v>
      </c>
      <c r="C25" s="18">
        <f>'[1]Раздел I. А'!$F$39+'[1]Раздел I. А'!$AH$39+'[1]Раздел I. А'!$BJ$39+'[1]Раздел I. Б'!$F$39</f>
        <v>19342.696000000011</v>
      </c>
      <c r="E25" s="15"/>
    </row>
    <row r="26" spans="2:5" x14ac:dyDescent="0.2">
      <c r="B26" s="5" t="s">
        <v>5</v>
      </c>
      <c r="C26" s="18">
        <f>'[1]Раздел I. А'!$F$40+'[1]Раздел I. А'!$AH$40+'[1]Раздел I. Б'!$F$40+'[1]Раздел I. Б'!$V$40</f>
        <v>5581.690999999998</v>
      </c>
    </row>
    <row r="27" spans="2:5" x14ac:dyDescent="0.2">
      <c r="B27" s="5" t="s">
        <v>6</v>
      </c>
      <c r="C27" s="18">
        <f>'[1]Раздел I. А'!$F$41+'[1]Раздел I. А'!$AH$41+'[1]Раздел I. Б'!$F$41</f>
        <v>6670.4659999999958</v>
      </c>
    </row>
    <row r="28" spans="2:5" ht="13.5" thickBot="1" x14ac:dyDescent="0.25">
      <c r="B28" s="6" t="s">
        <v>7</v>
      </c>
      <c r="C28" s="19">
        <f>'[1]Раздел I. Б'!$F$42+'[1]Раздел I. А'!$F$42+'[1]Раздел I. А'!$BJ$42</f>
        <v>637.88400000000001</v>
      </c>
    </row>
    <row r="29" spans="2:5" ht="13.5" thickBot="1" x14ac:dyDescent="0.25">
      <c r="B29" s="14" t="s">
        <v>9</v>
      </c>
      <c r="C29" s="16">
        <v>40263.152000000002</v>
      </c>
    </row>
    <row r="30" spans="2:5" ht="20.25" customHeight="1" thickBot="1" x14ac:dyDescent="0.25">
      <c r="B30" s="14" t="s">
        <v>10</v>
      </c>
      <c r="C30" s="16">
        <f>C29+C21+C13+C5</f>
        <v>102181.573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2021</vt:lpstr>
      <vt:lpstr>'август 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2021-01-25T07:28:33Z</cp:lastPrinted>
  <dcterms:created xsi:type="dcterms:W3CDTF">2020-06-15T08:08:50Z</dcterms:created>
  <dcterms:modified xsi:type="dcterms:W3CDTF">2021-09-24T06:23:55Z</dcterms:modified>
</cp:coreProperties>
</file>