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5" yWindow="2565" windowWidth="13920" windowHeight="9840"/>
  </bookViews>
  <sheets>
    <sheet name="Отчет" sheetId="1" r:id="rId1"/>
    <sheet name="Приложение 1" sheetId="2" r:id="rId2"/>
    <sheet name="Приложение 2" sheetId="3" r:id="rId3"/>
  </sheets>
  <definedNames>
    <definedName name="_xlnm._FilterDatabase" localSheetId="0" hidden="1">Отчет!$A$7:$CP$301</definedName>
  </definedNames>
  <calcPr calcId="145621"/>
</workbook>
</file>

<file path=xl/calcChain.xml><?xml version="1.0" encoding="utf-8"?>
<calcChain xmlns="http://schemas.openxmlformats.org/spreadsheetml/2006/main">
  <c r="Y17" i="3" l="1"/>
  <c r="Y18" i="3"/>
  <c r="X18" i="3"/>
  <c r="X17" i="3"/>
  <c r="Y13" i="3"/>
  <c r="X13" i="3"/>
  <c r="Y12" i="3"/>
  <c r="X12" i="3"/>
  <c r="Y11" i="3"/>
  <c r="X11" i="3"/>
  <c r="Y10" i="3"/>
  <c r="X10" i="3"/>
  <c r="W18" i="3"/>
  <c r="L18" i="3"/>
  <c r="K18" i="3"/>
  <c r="J18" i="3"/>
  <c r="I18" i="3"/>
  <c r="D18" i="3"/>
  <c r="C18" i="3"/>
  <c r="S8" i="2"/>
  <c r="R8" i="2"/>
  <c r="W8" i="2"/>
  <c r="V8" i="2"/>
  <c r="AE154" i="1" l="1"/>
  <c r="AE151" i="1"/>
  <c r="AE150" i="1"/>
  <c r="AE145" i="1"/>
  <c r="AE141" i="1"/>
  <c r="AE138" i="1"/>
  <c r="AE136" i="1"/>
  <c r="AE134" i="1"/>
  <c r="AD109" i="1" l="1"/>
  <c r="AD108" i="1"/>
  <c r="AE13" i="1" l="1"/>
  <c r="AE16" i="1"/>
  <c r="AE10" i="1"/>
  <c r="Z18" i="3" l="1"/>
  <c r="AA18" i="3" s="1"/>
  <c r="AB18" i="3"/>
  <c r="AC18" i="3" l="1"/>
</calcChain>
</file>

<file path=xl/sharedStrings.xml><?xml version="1.0" encoding="utf-8"?>
<sst xmlns="http://schemas.openxmlformats.org/spreadsheetml/2006/main" count="1025" uniqueCount="384">
  <si>
    <t>Заказчик продукции</t>
  </si>
  <si>
    <t>Наименование инвестиционного проекта</t>
  </si>
  <si>
    <t>Наименование объекта генерации/программы развития</t>
  </si>
  <si>
    <t>Ввод объекта в эксплуатацию/окончание работ по проекту
(месяц, год)</t>
  </si>
  <si>
    <t>Мощность</t>
  </si>
  <si>
    <t>Наименование закупаемой продукции</t>
  </si>
  <si>
    <t>Источник финансирования</t>
  </si>
  <si>
    <t>Организатор закупки (юридическое лицо/филиал)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</si>
  <si>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</si>
  <si>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</si>
  <si>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</si>
  <si>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</si>
  <si>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</si>
  <si>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</si>
  <si>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</si>
  <si>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</si>
  <si>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</si>
  <si>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</si>
  <si>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</si>
  <si>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</si>
  <si>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</si>
  <si>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</si>
  <si>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</si>
  <si>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</si>
  <si>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</si>
  <si>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</si>
  <si>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</si>
  <si>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</si>
  <si>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</si>
  <si>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Юридическое лицо</t>
  </si>
  <si>
    <t>Филиал/подразделение</t>
  </si>
  <si>
    <t>Количество</t>
  </si>
  <si>
    <t>МВт, МВА, км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</si>
  <si>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</si>
  <si>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</si>
  <si>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</si>
  <si>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</si>
  <si>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</si>
  <si>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Наименование органа (должности), принявшего решение</t>
  </si>
  <si>
    <t>Дата</t>
  </si>
  <si>
    <t>Номер</t>
  </si>
  <si>
    <t>Сметная стоимость объекта, тыс.руб.</t>
  </si>
  <si>
    <t>Номер процедуры</t>
  </si>
  <si>
    <t>Интернет-адрес площадки</t>
  </si>
  <si>
    <t>План по подведению итогов конкурентной процедуры (число, месяц, год)</t>
  </si>
  <si>
    <t>Дополнительные соглашения к договорам</t>
  </si>
  <si>
    <t>кол-во (шт.)</t>
  </si>
  <si>
    <t>сумма (тыс.руб.)</t>
  </si>
  <si>
    <t>Приложение № 4</t>
  </si>
  <si>
    <t>Номер закупки из ГКПЗ</t>
  </si>
  <si>
    <t>Номер Лота</t>
  </si>
  <si>
    <t>Цена победителя (единственного квалифицированного участника) по итоговому протоколу, тыс. руб. (с НДС)</t>
  </si>
  <si>
    <t>Основание для проведения закупки у ЕИ (пункт Положения)</t>
  </si>
  <si>
    <t xml:space="preserve">Дата подведения итогов конкурентной процедуры </t>
  </si>
  <si>
    <t>Номер итогового протокола</t>
  </si>
  <si>
    <t>Данные из ИПР</t>
  </si>
  <si>
    <t>ОЗП</t>
  </si>
  <si>
    <t>ЕИ</t>
  </si>
  <si>
    <t>Консультационные услуги</t>
  </si>
  <si>
    <t>ОК</t>
  </si>
  <si>
    <t>ОЗЦ</t>
  </si>
  <si>
    <t>Дата утверждения ПСД</t>
  </si>
  <si>
    <t>Планируемая (предельная) цена закупки по ГКПЗ в текущих ценах, 
тыс. руб. 
(без НДС)</t>
  </si>
  <si>
    <t>Планируемая (предельная) цена закупки по ГКПЗ с учетом требования о 10% снижении от уровня цен 2010 года, 
тыс. руб. 
(без НДС)</t>
  </si>
  <si>
    <t>Планируемая (предельная) цена закупки по ГКПЗ с учетом требования о 10% снижении от уровня цен 2010 года, 
тыс. руб. 
(с НДС)</t>
  </si>
  <si>
    <t>Планируемая (предельная) цена закупки по ГКПЗ в текущих ценах, 
тыс. руб. 
(с НДС)</t>
  </si>
  <si>
    <t>№ 
п/п</t>
  </si>
  <si>
    <t>2</t>
  </si>
  <si>
    <t>3</t>
  </si>
  <si>
    <t>4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</si>
  <si>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</si>
  <si>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</si>
  <si>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</si>
  <si>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</si>
  <si>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</si>
  <si>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</si>
  <si>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</si>
  <si>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</si>
  <si>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</si>
  <si>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</si>
  <si>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</si>
  <si>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</si>
  <si>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</si>
  <si>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</si>
  <si>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</si>
  <si>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</si>
  <si>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</si>
  <si>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</si>
  <si>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</si>
  <si>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</si>
  <si>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</si>
  <si>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</si>
  <si>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</si>
  <si>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</si>
  <si>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</si>
  <si>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</si>
  <si>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</si>
  <si>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</si>
  <si>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</si>
  <si>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</si>
  <si>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</si>
  <si>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</si>
  <si>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</si>
  <si>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</si>
  <si>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</si>
  <si>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</si>
  <si>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</si>
  <si>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</si>
  <si>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</si>
  <si>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Вид деятельности*</t>
  </si>
  <si>
    <t>Приложение 1 к отчету</t>
  </si>
  <si>
    <t>Заказчик</t>
  </si>
  <si>
    <t>Всего закупок планируемых к объявлению</t>
  </si>
  <si>
    <t xml:space="preserve">Всего закупок по которым планируется подведение итогов </t>
  </si>
  <si>
    <t xml:space="preserve">Объявленные и по которым планируется подведение итогов </t>
  </si>
  <si>
    <t>Не объявленные закупки</t>
  </si>
  <si>
    <t>всего</t>
  </si>
  <si>
    <t>в том числе по ГКПЗ</t>
  </si>
  <si>
    <t>в том числе в стадии проведения</t>
  </si>
  <si>
    <t>в том числе результаты подведены (наличие итогового протокола)</t>
  </si>
  <si>
    <t>в том числе внеплановые по решению ЦЗО Общества</t>
  </si>
  <si>
    <t>заявки не получены</t>
  </si>
  <si>
    <t>отозваны</t>
  </si>
  <si>
    <t>шт.</t>
  </si>
  <si>
    <t>гр. 1</t>
  </si>
  <si>
    <t xml:space="preserve">гр. 2 
</t>
  </si>
  <si>
    <t xml:space="preserve">гр. 3 
</t>
  </si>
  <si>
    <t>гр. 4
(гр. 6+8)</t>
  </si>
  <si>
    <t>гр. 5 
(гр. 7+9)</t>
  </si>
  <si>
    <t>гр. 6</t>
  </si>
  <si>
    <t>гр. 7</t>
  </si>
  <si>
    <t>гр. 8</t>
  </si>
  <si>
    <t>гр. 9</t>
  </si>
  <si>
    <t>гр.10
(гр. 12+18)</t>
  </si>
  <si>
    <t>гр. 11
(гр. 13+19)</t>
  </si>
  <si>
    <t>гр. 12 
(гр. 14+16)</t>
  </si>
  <si>
    <t>гр. 13
(гр. 15+17)</t>
  </si>
  <si>
    <t>гр. 14</t>
  </si>
  <si>
    <t>гр. 15</t>
  </si>
  <si>
    <t>гр. 16</t>
  </si>
  <si>
    <t>гр. 17</t>
  </si>
  <si>
    <t xml:space="preserve">гр. 18 
(гр. 20+22)
</t>
  </si>
  <si>
    <t>гр. 19
(гр. 21+23)</t>
  </si>
  <si>
    <t>гр. 20</t>
  </si>
  <si>
    <t>гр. 21</t>
  </si>
  <si>
    <t>гр. 22</t>
  </si>
  <si>
    <t>гр. 23</t>
  </si>
  <si>
    <t>гр. 24</t>
  </si>
  <si>
    <t>гр. 25</t>
  </si>
  <si>
    <t>гр. 26</t>
  </si>
  <si>
    <t>гр. 27</t>
  </si>
  <si>
    <t>гр. 28</t>
  </si>
  <si>
    <t>гр. 29</t>
  </si>
  <si>
    <t>Новое строительство и расширение электросетевых объектов</t>
  </si>
  <si>
    <t>Реконструкция и техперевооружение электросетевых объектов</t>
  </si>
  <si>
    <t>Энергоремонтное (ремонтное) производство и экспплуатационные нужды</t>
  </si>
  <si>
    <t>ИТ закупки</t>
  </si>
  <si>
    <t>Услуги оценщиков</t>
  </si>
  <si>
    <t>Прочие закупки</t>
  </si>
  <si>
    <t>Вид деятельности</t>
  </si>
  <si>
    <t>ЗКП</t>
  </si>
  <si>
    <t>ОА</t>
  </si>
  <si>
    <t>ЗЗЦ</t>
  </si>
  <si>
    <t>ОКП</t>
  </si>
  <si>
    <t>ЗЗП</t>
  </si>
  <si>
    <t>ЕИ по результам несостоявшихся процедур</t>
  </si>
  <si>
    <t>Итого</t>
  </si>
  <si>
    <t>план</t>
  </si>
  <si>
    <t>факт</t>
  </si>
  <si>
    <t>Энергоремонтное (ремонтное) производство, технич. обслуживание</t>
  </si>
  <si>
    <t>ИТ-закупки</t>
  </si>
  <si>
    <t>НИОКР</t>
  </si>
  <si>
    <t>ИТОГО по Обществам</t>
  </si>
  <si>
    <t>тыс. руб. без НДС</t>
  </si>
  <si>
    <t>Зип к трансформаторам</t>
  </si>
  <si>
    <t>ОАО "Чеченэнерго"</t>
  </si>
  <si>
    <t xml:space="preserve">Себестоимость </t>
  </si>
  <si>
    <t>ОАО "МРСК Северного Кавказа"</t>
  </si>
  <si>
    <t>ООО "ТММ-ЭНЕРГО"</t>
  </si>
  <si>
    <t>ООО "ЗЭТО "ЭНКО"</t>
  </si>
  <si>
    <t xml:space="preserve">ООО "ТММ-ЭНЕРГО" </t>
  </si>
  <si>
    <t>ПП 030913/11</t>
  </si>
  <si>
    <t xml:space="preserve">Выключатели автоматические </t>
  </si>
  <si>
    <t>Выключатели вакуумные 6-10, 20 кВ</t>
  </si>
  <si>
    <t>b2b-mrsk</t>
  </si>
  <si>
    <t>Зип к к маслян выключателям</t>
  </si>
  <si>
    <t>ПП 050913/12</t>
  </si>
  <si>
    <t>ПП 130913/5</t>
  </si>
  <si>
    <t>ПП 030913/13</t>
  </si>
  <si>
    <t>ООО "УЭЗЧ"</t>
  </si>
  <si>
    <t>ООО "Элтранс"</t>
  </si>
  <si>
    <t>ООО "УЭТМ-Монтаж"</t>
  </si>
  <si>
    <t>ООО "РИЛ"</t>
  </si>
  <si>
    <t xml:space="preserve">ООО "Энергия-10" </t>
  </si>
  <si>
    <t>ООО "Спектр-Электро"</t>
  </si>
  <si>
    <t>ООО "Ультраформ Проект"</t>
  </si>
  <si>
    <t>ОАО "НПП "Контакт"</t>
  </si>
  <si>
    <t>ЗАО "ГК "Таврида Электрик"</t>
  </si>
  <si>
    <t>Арматура для голого провода</t>
  </si>
  <si>
    <t>Изоляторы</t>
  </si>
  <si>
    <t>Кабель контрольный и силовой до 1000 В</t>
  </si>
  <si>
    <t>ООО "ТЭМЗ"</t>
  </si>
  <si>
    <t>ООО "ФОРЭНЕРГО-ТРЕЙД"</t>
  </si>
  <si>
    <t>ООО "КиТ-Энерго"</t>
  </si>
  <si>
    <t xml:space="preserve">ООО "Джи Ай Джи" </t>
  </si>
  <si>
    <t>ООО "Джи Ай Джи"</t>
  </si>
  <si>
    <t>ООО "МаксиКомЭнерго"</t>
  </si>
  <si>
    <t>ПП 090913/16</t>
  </si>
  <si>
    <t>ПП 130913/8</t>
  </si>
  <si>
    <t>ПП 130913/9</t>
  </si>
  <si>
    <t>Предохранители</t>
  </si>
  <si>
    <t>кабельная арматура</t>
  </si>
  <si>
    <t>КТП</t>
  </si>
  <si>
    <t>неизолированный провод</t>
  </si>
  <si>
    <t>Провод СИП</t>
  </si>
  <si>
    <t>реле</t>
  </si>
  <si>
    <t>рубильники</t>
  </si>
  <si>
    <t xml:space="preserve">силикагель и цеолит </t>
  </si>
  <si>
    <t xml:space="preserve">трансформатор силовой </t>
  </si>
  <si>
    <t>трансформаторы измерительные</t>
  </si>
  <si>
    <t>трансформаторы тока до 20 кВ</t>
  </si>
  <si>
    <t>разъединители</t>
  </si>
  <si>
    <t>железобетон</t>
  </si>
  <si>
    <t>разрядники</t>
  </si>
  <si>
    <t>грозотрос</t>
  </si>
  <si>
    <t>средства малой механизации</t>
  </si>
  <si>
    <t>трансформаторное масло</t>
  </si>
  <si>
    <t>ООО "ТД "ЭЛЗ"</t>
  </si>
  <si>
    <t>ЗАО "ФОРЭНЕРГО-Юг"</t>
  </si>
  <si>
    <t>ООО "ЭТК-ЭНЕРГО"</t>
  </si>
  <si>
    <t>ОАО "ЗЭТА"</t>
  </si>
  <si>
    <t>ООО "Техэлектро СЗ"</t>
  </si>
  <si>
    <t>ООО ТД "Донкабель"</t>
  </si>
  <si>
    <t>ООО "Энергоснаб"</t>
  </si>
  <si>
    <t>ООО ТД "Уральский кабель"</t>
  </si>
  <si>
    <t>ООО "ТД "Электрокабель"</t>
  </si>
  <si>
    <t>ООО "Торговый дом "Людиновокабель"</t>
  </si>
  <si>
    <t>ООО "ТД "Кама"</t>
  </si>
  <si>
    <t>ООО "Северный кабель"</t>
  </si>
  <si>
    <t>ЗАО "ЧЭАЗ"</t>
  </si>
  <si>
    <t>ООО "ТД "Опытный завод энергооборудования"</t>
  </si>
  <si>
    <t>ООО "ЭНЕРГОСНАБ"</t>
  </si>
  <si>
    <t>ООО ПКФ "Электрощит"</t>
  </si>
  <si>
    <t>ООО "СкатЗ"</t>
  </si>
  <si>
    <t>ЗАО "ГК "Электрощит"-ТМ Самара"</t>
  </si>
  <si>
    <t>ООО "РЭК"</t>
  </si>
  <si>
    <t>ООО "ОЭнТ - Центр"</t>
  </si>
  <si>
    <t>ООО "ВТФ Электрофарфор"</t>
  </si>
  <si>
    <t xml:space="preserve">ЗАО "ГК "Электрощит"-ТМ Самара" </t>
  </si>
  <si>
    <t>ЗАО "Группа "СВЭЛ"</t>
  </si>
  <si>
    <t>ООО "ЭВНА"</t>
  </si>
  <si>
    <t>ООО "ХК "СПК"</t>
  </si>
  <si>
    <t>ООО "БЛОК-ЮГ"</t>
  </si>
  <si>
    <t>ООО ВЛ-МК "Москва"</t>
  </si>
  <si>
    <t>ООО "Юнитех"</t>
  </si>
  <si>
    <t>ООО "БАКАУТ"</t>
  </si>
  <si>
    <t>ООО "Крепежные Изделия"</t>
  </si>
  <si>
    <t>ООО "Регион-инструмент"</t>
  </si>
  <si>
    <t>ООО "К-МТ"</t>
  </si>
  <si>
    <t>ПП 130913/12</t>
  </si>
  <si>
    <t>ПП 130913/13</t>
  </si>
  <si>
    <t>ПП 130913/14</t>
  </si>
  <si>
    <t>ПП 130913/17</t>
  </si>
  <si>
    <t>ПП 130913/19</t>
  </si>
  <si>
    <t>ПП 130913/21</t>
  </si>
  <si>
    <t>ПП 130913/22</t>
  </si>
  <si>
    <t>ПП 130913/23</t>
  </si>
  <si>
    <t>ПП 130913/7</t>
  </si>
  <si>
    <t>ПП 130913/10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</si>
  <si>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Реконстукция ПС 110/35/6 кВ "Ищерская"</t>
  </si>
  <si>
    <t xml:space="preserve"> 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Реконструкция ПС 110/35/6 кВ "ГРП"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</si>
  <si>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Реконструкция ПС 110/35/10 кВ "Каргалинская"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</si>
  <si>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Реконструкция ПС 110/35/10 кВ "Шелковская"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</si>
  <si>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Завершение строительства 2-ой очереди ПС 110/35/6 кВ "№84"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</si>
  <si>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Строительство ВЛ-35 кВ ПС №84 - ПС "Горская 1" Л-32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</si>
  <si>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Модернизация ССПИ 1-ая очередь</t>
  </si>
  <si>
    <t>Право заключения договора на выполнение следующих работ для нужд ОАО "Чеченэнерго" (Заказчик), управляемого ОАО "МРСК Северного Кавказа" (Организатор):
Лот № 1. Строительство ПС 110 кВ «Гудермес-Сити»</t>
  </si>
  <si>
    <t>Реконструкция и ввод в работу ВЛ-110 кВ Л-144 ПС "Ойсунгур" - "Гудермес-Тяговая", подвеска провода АС-185 28,3/км. 3 пр. и изоляторов, восстановление 2-х ячеек 110 кВ на ПС "Ойсунгур" и на ПС "Гудермес-Тяговая"</t>
  </si>
  <si>
    <t>ООО "ПЦ "Энерго-Ч"</t>
  </si>
  <si>
    <t>ООО "Лидер"</t>
  </si>
  <si>
    <t>ООО "Успех"</t>
  </si>
  <si>
    <t>ПР 071013/19</t>
  </si>
  <si>
    <t xml:space="preserve">ООО "Успех" </t>
  </si>
  <si>
    <t>ПР 071013/15</t>
  </si>
  <si>
    <t>ПР 071013/17</t>
  </si>
  <si>
    <t>ПР 071013/21</t>
  </si>
  <si>
    <t>ПР 071013/23</t>
  </si>
  <si>
    <t>ПР 071013/26</t>
  </si>
  <si>
    <t>ООО "Телекор-Энергетика"</t>
  </si>
  <si>
    <t>ЗАО "ИНИТЕЛ"</t>
  </si>
  <si>
    <t>ЗАО "ЛАНИТ"</t>
  </si>
  <si>
    <t>ПР 181013/6</t>
  </si>
  <si>
    <t>ПР 081013/2</t>
  </si>
  <si>
    <t>Оргтехника</t>
  </si>
  <si>
    <t>ПП 260913/1</t>
  </si>
  <si>
    <t>ИП Долгих М.В.</t>
  </si>
  <si>
    <t xml:space="preserve">ООО "Бумага-С" </t>
  </si>
  <si>
    <t>Передача неисключительных прав использования антивирусного программного обеспечения Kaspersky</t>
  </si>
  <si>
    <t xml:space="preserve">ЗАО "СофтЛайн Трейд" </t>
  </si>
  <si>
    <t>ООО "ЮСК"</t>
  </si>
  <si>
    <t>ООО "ТехноСервис"</t>
  </si>
  <si>
    <t>ПП 281113/8</t>
  </si>
  <si>
    <t>Мебель (более 20 тыс.руб)</t>
  </si>
  <si>
    <t>Мебель (до 20 тыс.руб)</t>
  </si>
  <si>
    <t>ПП 011113/10</t>
  </si>
  <si>
    <t>ПП 011113/11</t>
  </si>
  <si>
    <t>ООО "Феликс СК"</t>
  </si>
  <si>
    <t>ООО "Южэнерготехзащита"</t>
  </si>
  <si>
    <t>ПП 241013/3</t>
  </si>
  <si>
    <t>ПП 251013/16</t>
  </si>
  <si>
    <t>ПП 241013/5</t>
  </si>
  <si>
    <t>ПП 241013/9</t>
  </si>
  <si>
    <t>ПП 301013/10</t>
  </si>
  <si>
    <t>ПП 281113/19</t>
  </si>
  <si>
    <t>ООО "Солид-Сибирь"</t>
  </si>
  <si>
    <t>ООО "АРТ-Бизнес"</t>
  </si>
  <si>
    <t>Выключатели элегазовые</t>
  </si>
  <si>
    <t>ООО "Олимпик-Комплект"</t>
  </si>
  <si>
    <t>ПП 161213/4</t>
  </si>
  <si>
    <t xml:space="preserve"> 18.11.2013</t>
  </si>
  <si>
    <t>ЗИП к грузовым транспортным средствам</t>
  </si>
  <si>
    <t>ЗИП к легковом транспортным средствам</t>
  </si>
  <si>
    <t>ООО "Корсар-Паритет"</t>
  </si>
  <si>
    <t>ПП -02-13/110/2</t>
  </si>
  <si>
    <t>ПП -03-13/110/2</t>
  </si>
  <si>
    <t>Поставка ГСМ для нужд ОАО «Чеченэнерго», управляемого ОАО «МРСК Северного Кавказа»</t>
  </si>
  <si>
    <t>ООО "Лиана"</t>
  </si>
  <si>
    <t>ПП 241213/3</t>
  </si>
  <si>
    <t>Траверсы</t>
  </si>
  <si>
    <t xml:space="preserve">ООО "ЭТИ"
</t>
  </si>
  <si>
    <t>ПП 181213/15</t>
  </si>
  <si>
    <t>ПП 031213/15</t>
  </si>
  <si>
    <t xml:space="preserve"> Себестоимость</t>
  </si>
  <si>
    <t>Создание корпоративного сайта</t>
  </si>
  <si>
    <t>ПП 271214/8</t>
  </si>
  <si>
    <t>ООО "ПГЛУ-Кадры-Сервис"</t>
  </si>
  <si>
    <t>Подвесные полимерные изоляторы 10-220 кВ  (потребность 2014 года)</t>
  </si>
  <si>
    <t>потребность 2014</t>
  </si>
  <si>
    <t>Закупка по рез. ОКП</t>
  </si>
  <si>
    <t>ЗАО НПО "ИЗОЛЯТОР"</t>
  </si>
  <si>
    <t>ПП 271213/9</t>
  </si>
  <si>
    <t>Линейные стеклянные изоляторы  (потребность 2014 года)</t>
  </si>
  <si>
    <t>ПП 271213/10</t>
  </si>
  <si>
    <t>Вводы 35-220 кВ  (потребность 2014 года)</t>
  </si>
  <si>
    <t>ОАО "ЭНЕРГОМАШ"</t>
  </si>
  <si>
    <t>ООО "Кванттех"</t>
  </si>
  <si>
    <t>ПП 241213/16</t>
  </si>
  <si>
    <t>Трансформаторы тока  (потребность 2014 года)</t>
  </si>
  <si>
    <t>ООО "ДИАРТ"</t>
  </si>
  <si>
    <t>ПП 261213/22</t>
  </si>
  <si>
    <t>Силовые трансформаторы 6-20 кВ  (потребность 2014 года)</t>
  </si>
  <si>
    <t>ООО "ТД "РСМ"</t>
  </si>
  <si>
    <t>ПП 241213/10</t>
  </si>
  <si>
    <t>Зип к трансформаторам   (потребность 2014 года)</t>
  </si>
  <si>
    <t>ПП 271213/11</t>
  </si>
  <si>
    <t>Изоляторы  (потребность 2014 года)</t>
  </si>
  <si>
    <t>ПП 241213/27</t>
  </si>
  <si>
    <t>Разъединители и комплектующие  (потребность 2014 года)</t>
  </si>
  <si>
    <t>ПП 271213/14</t>
  </si>
  <si>
    <t>Ремонт оборудования подстанций (потребность 2014 года)</t>
  </si>
  <si>
    <t>ПР 301213/14</t>
  </si>
  <si>
    <t>Ремонт ВЛ 35-110 кВ (потребность 2014 года)</t>
  </si>
  <si>
    <t>ПР 301213/15</t>
  </si>
  <si>
    <t>Канцелярские товары</t>
  </si>
  <si>
    <t>Хоз. товары</t>
  </si>
  <si>
    <t>ООО "Канцелярский Мир Плюс"</t>
  </si>
  <si>
    <t>ООО "Интер"</t>
  </si>
  <si>
    <t>ПП 25123/17</t>
  </si>
  <si>
    <t>ПП 281213/2</t>
  </si>
  <si>
    <t>Новогодние подарки</t>
  </si>
  <si>
    <t>ООО "МИДА"</t>
  </si>
  <si>
    <t>ООО "ВИД"</t>
  </si>
  <si>
    <t>ПП 251213/7</t>
  </si>
  <si>
    <t>Услуги по ремонту и техническому обслуживанию автотранспортных средств</t>
  </si>
  <si>
    <t>ООО "Эксперт"</t>
  </si>
  <si>
    <t>ПП 201213/26</t>
  </si>
  <si>
    <t>ЗАО "СИА-Финанс"</t>
  </si>
  <si>
    <t>ООО "Элиз"</t>
  </si>
  <si>
    <t xml:space="preserve">Приобретение программного обеспечения компании Microsoft Ireland Operations Limited </t>
  </si>
  <si>
    <t>ОАО "Россети"</t>
  </si>
  <si>
    <t>ПР 111213/1</t>
  </si>
  <si>
    <t>ЗАО «ЛАНИТ»</t>
  </si>
  <si>
    <t xml:space="preserve">Информация  об исполнении Годовой комплексной программы закупок ОАО "Чеченэнерго" за 2013 год по видам деятельности по подведенным итогам закупочных процедур (тыс. руб без НДС)                                                         </t>
  </si>
  <si>
    <t>Отчет об исполнении годовой комплексной программы закупок ОАО «Чэченэнерго» 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</si>
</sst>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dd/mm/yy\ h:mm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1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3" fillId="0" borderId="0"/>
    <xf numFmtId="0" fontId="2" fillId="0" borderId="0"/>
    <xf numFmtId="0" fontId="3" fillId="0" borderId="0"/>
    <xf numFmtId="0" fontId="14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6" fillId="0" borderId="0" applyNumberFormat="0" applyFill="0" applyBorder="0" applyAlignment="0" applyProtection="0"/>
  </cellStyleXfs>
  <cellXfs count="141">
    <xf numFmtId="0" fontId="0" fillId="0" borderId="0" xfId="0"/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0" fontId="9" fillId="2" borderId="0" xfId="0" applyFont="1" applyFill="1"/>
    <xf numFmtId="0" fontId="18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0" xfId="0" applyNumberFormat="1" applyFont="1" applyFill="1"/>
    <xf numFmtId="4" fontId="9" fillId="2" borderId="0" xfId="0" applyNumberFormat="1" applyFont="1" applyFill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25" applyNumberFormat="1" applyFont="1" applyFill="1" applyBorder="1" applyAlignment="1" applyProtection="1">
      <alignment horizontal="center" vertical="center" wrapText="1"/>
    </xf>
    <xf numFmtId="4" fontId="18" fillId="0" borderId="1" xfId="25" applyNumberFormat="1" applyFont="1" applyFill="1" applyBorder="1" applyAlignment="1" applyProtection="1">
      <alignment horizontal="center" vertical="center" wrapText="1"/>
    </xf>
    <xf numFmtId="4" fontId="18" fillId="2" borderId="1" xfId="25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" fontId="21" fillId="2" borderId="1" xfId="29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7" fontId="17" fillId="2" borderId="1" xfId="0" applyNumberFormat="1" applyFont="1" applyFill="1" applyBorder="1" applyAlignment="1">
      <alignment horizontal="center" vertical="center"/>
    </xf>
    <xf numFmtId="1" fontId="21" fillId="2" borderId="1" xfId="25" applyNumberFormat="1" applyFont="1" applyFill="1" applyBorder="1" applyAlignment="1">
      <alignment horizontal="center" vertical="center"/>
    </xf>
    <xf numFmtId="4" fontId="21" fillId="2" borderId="1" xfId="25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21" fillId="2" borderId="1" xfId="25" applyFont="1" applyFill="1" applyBorder="1" applyAlignment="1">
      <alignment horizontal="center" vertical="center" wrapText="1"/>
    </xf>
    <xf numFmtId="3" fontId="21" fillId="2" borderId="1" xfId="3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 wrapText="1"/>
    </xf>
    <xf numFmtId="164" fontId="17" fillId="2" borderId="10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4" fontId="20" fillId="2" borderId="1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14" fontId="21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14" fontId="17" fillId="2" borderId="11" xfId="0" applyNumberFormat="1" applyFont="1" applyFill="1" applyBorder="1" applyAlignment="1">
      <alignment horizontal="center" vertical="center" wrapText="1"/>
    </xf>
    <xf numFmtId="14" fontId="17" fillId="2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165" fontId="24" fillId="2" borderId="11" xfId="0" applyNumberFormat="1" applyFont="1" applyFill="1" applyBorder="1" applyAlignment="1">
      <alignment horizontal="center" vertical="center"/>
    </xf>
    <xf numFmtId="4" fontId="21" fillId="2" borderId="1" xfId="25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20" fillId="2" borderId="3" xfId="0" applyFont="1" applyFill="1" applyBorder="1" applyAlignment="1">
      <alignment horizontal="center" vertical="center" wrapText="1"/>
    </xf>
    <xf numFmtId="164" fontId="2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2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3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 wrapText="1"/>
    </xf>
    <xf numFmtId="14" fontId="21" fillId="2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32">
    <cellStyle name=" 1" xfId="1"/>
    <cellStyle name=" 1 2" xfId="2"/>
    <cellStyle name="Гиперссылка" xfId="31" builtinId="8"/>
    <cellStyle name="Обычный" xfId="0" builtinId="0"/>
    <cellStyle name="Обычный 10" xfId="3"/>
    <cellStyle name="Обычный 11" xfId="4"/>
    <cellStyle name="Обычный 12" xfId="5"/>
    <cellStyle name="Обычный 14" xfId="6"/>
    <cellStyle name="Обычный 2" xfId="7"/>
    <cellStyle name="Обычный 2 10" xfId="8"/>
    <cellStyle name="Обычный 2 2" xfId="9"/>
    <cellStyle name="Обычный 2 3" xfId="10"/>
    <cellStyle name="Обычный 2 4" xfId="11"/>
    <cellStyle name="Обычный 2 4 2" xfId="12"/>
    <cellStyle name="Обычный 3" xfId="13"/>
    <cellStyle name="Обычный 3 2" xfId="14"/>
    <cellStyle name="Обычный 3 3" xfId="15"/>
    <cellStyle name="Обычный 3 3 2" xfId="16"/>
    <cellStyle name="Обычный 4" xfId="17"/>
    <cellStyle name="Обычный 5" xfId="18"/>
    <cellStyle name="Обычный 6" xfId="19"/>
    <cellStyle name="Обычный 6 2" xfId="20"/>
    <cellStyle name="Обычный 7" xfId="21"/>
    <cellStyle name="Обычный 7 2" xfId="22"/>
    <cellStyle name="Обычный 8" xfId="23"/>
    <cellStyle name="Обычный 9" xfId="24"/>
    <cellStyle name="Обычный_Исполнительный аппарат МРСК Центра и Приволжья" xfId="29"/>
    <cellStyle name="Стиль 1" xfId="25"/>
    <cellStyle name="Стиль 1 10" xfId="26"/>
    <cellStyle name="Стиль 1 3" xfId="30"/>
    <cellStyle name="Финансовый 2" xfId="27"/>
    <cellStyle name="Финансовый 2 2" xfId="28"/>
  </cellStyles>
  <dxfs count="0"/>
  <tableStyles count="0" defaultTableStyle="TableStyleMedium2" defaultPivotStyle="PivotStyleLight16"/>
  <colors>
    <mruColors>
      <color rgb="FFCC00FF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300"/>
  <sheetViews>
    <sheetView tabSelected="1" zoomScale="85" zoomScaleNormal="85" zoomScalePageLayoutView="80" workbookViewId="0">
      <pane xSplit="5" ySplit="7" topLeftCell="L95" activePane="bottomRight" state="frozen"/>
      <selection pane="topRight" activeCell="F1" sqref="F1"/>
      <selection pane="bottomLeft" activeCell="A8" sqref="A8"/>
      <selection pane="bottomRight" activeCell="L106" sqref="L106"/>
    </sheetView>
  </sheetViews>
  <sheetFormatPr defaultColWidth="8.85546875" defaultRowHeight="15" x14ac:dyDescent="0.25"/>
  <cols>
    <col min="1" max="1" width="8" style="101" customWidth="1"/>
    <col min="2" max="2" width="5.85546875" style="101" customWidth="1"/>
    <col min="3" max="3" width="18.28515625" style="101" customWidth="1"/>
    <col min="4" max="4" width="19.85546875" style="101" customWidth="1"/>
    <col min="5" max="5" width="7.28515625" style="99" hidden="1" customWidth="1"/>
    <col min="6" max="6" width="7.42578125" style="99" hidden="1" customWidth="1"/>
    <col min="7" max="7" width="19.7109375" style="99" hidden="1" customWidth="1"/>
    <col min="8" max="8" width="12" style="99" hidden="1" customWidth="1"/>
    <col min="9" max="9" width="9.140625" style="99" hidden="1" customWidth="1"/>
    <col min="10" max="10" width="10.7109375" style="99" hidden="1" customWidth="1"/>
    <col min="11" max="11" width="12" style="99" hidden="1" customWidth="1"/>
    <col min="12" max="12" width="62.7109375" style="101" customWidth="1"/>
    <col min="13" max="14" width="11.7109375" style="101" customWidth="1"/>
    <col min="15" max="15" width="17.140625" style="101" customWidth="1"/>
    <col min="16" max="16" width="20.7109375" style="101" customWidth="1"/>
    <col min="17" max="17" width="14.140625" style="95" customWidth="1"/>
    <col min="18" max="18" width="13.42578125" style="95" customWidth="1"/>
    <col min="19" max="19" width="14.140625" style="95" customWidth="1"/>
    <col min="20" max="20" width="15.42578125" style="95" customWidth="1"/>
    <col min="21" max="21" width="18.28515625" style="95" customWidth="1"/>
    <col min="22" max="23" width="9.140625" style="101" customWidth="1"/>
    <col min="24" max="25" width="9.28515625" style="101" customWidth="1"/>
    <col min="26" max="26" width="35.85546875" style="96" customWidth="1"/>
    <col min="27" max="27" width="22" style="95" customWidth="1"/>
    <col min="28" max="28" width="30" style="101" customWidth="1"/>
    <col min="29" max="29" width="12.42578125" style="101" customWidth="1"/>
    <col min="30" max="30" width="13.42578125" style="101" customWidth="1"/>
    <col min="31" max="31" width="21.42578125" style="95" customWidth="1"/>
    <col min="32" max="32" width="15.42578125" style="95" customWidth="1"/>
    <col min="33" max="33" width="24.85546875" style="96" customWidth="1"/>
    <col min="34" max="34" width="12.28515625" style="95" customWidth="1"/>
    <col min="35" max="35" width="15.42578125" style="101" customWidth="1"/>
    <col min="36" max="36" width="10.42578125" style="101" customWidth="1"/>
    <col min="37" max="37" width="10.140625" style="101" customWidth="1"/>
    <col min="38" max="38" width="12.42578125" style="101" customWidth="1"/>
    <col min="39" max="39" width="11.42578125" style="101" customWidth="1"/>
    <col min="40" max="40" width="17.42578125" style="101" customWidth="1"/>
    <col min="41" max="42" width="13.140625" style="101" customWidth="1"/>
    <col min="43" max="43" width="23.28515625" style="101" customWidth="1"/>
    <col min="44" max="44" width="30.140625" style="101" customWidth="1"/>
    <col min="45" max="45" width="13.140625" style="101" customWidth="1"/>
    <col min="46" max="46" width="10.42578125" style="101" customWidth="1"/>
    <col min="47" max="47" width="17.85546875" style="101" customWidth="1"/>
    <col min="48" max="48" width="15.85546875" style="101" customWidth="1"/>
    <col min="49" max="49" width="11.85546875" style="101" customWidth="1"/>
    <col min="50" max="51" width="9.140625" style="101" customWidth="1"/>
    <col min="52" max="52" width="18" style="101" customWidth="1"/>
    <col min="53" max="53" width="15" style="101" customWidth="1"/>
    <col min="54" max="54" width="12.85546875" style="101" customWidth="1"/>
    <col min="55" max="55" width="9.140625" style="101" customWidth="1"/>
    <col min="56" max="56" width="71.42578125" style="96" customWidth="1"/>
    <col min="57" max="16384" width="8.85546875" style="101"/>
  </cols>
  <sheetData>
    <row r="1" spans="1:56" x14ac:dyDescent="0.25">
      <c r="A1" s="119" t="s">
        <v>383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19"/>
      <c r="M1" s="96"/>
      <c r="N1" s="96"/>
      <c r="AI1" s="95"/>
      <c r="AL1" s="57"/>
      <c r="AQ1" s="57"/>
      <c r="AW1" s="57"/>
      <c r="AX1" s="57"/>
      <c r="AY1" s="57"/>
      <c r="AZ1" s="57"/>
      <c r="BA1" s="57"/>
      <c r="BC1" s="110" t="s">
        <v>48</v>
      </c>
      <c r="BD1" s="109"/>
    </row>
    <row r="2" spans="1:56" x14ac:dyDescent="0.25">
      <c r="A2" s="93"/>
      <c r="B2" s="93"/>
      <c r="C2" s="96"/>
      <c r="D2" s="96"/>
      <c r="E2" s="97"/>
      <c r="F2" s="97"/>
      <c r="G2" s="97"/>
      <c r="H2" s="97"/>
      <c r="I2" s="97"/>
      <c r="J2" s="60"/>
      <c r="K2" s="60"/>
      <c r="L2" s="96"/>
      <c r="M2" s="96"/>
      <c r="N2" s="96"/>
      <c r="AI2" s="95"/>
      <c r="AL2" s="57"/>
      <c r="AQ2" s="57"/>
      <c r="AW2" s="57"/>
      <c r="AX2" s="57"/>
      <c r="AY2" s="57"/>
      <c r="AZ2" s="57"/>
      <c r="BA2" s="57"/>
    </row>
    <row r="3" spans="1:56" ht="12.75" customHeight="1" x14ac:dyDescent="0.25">
      <c r="A3" s="109" t="s">
        <v>109</v>
      </c>
      <c r="B3" s="109" t="s">
        <v>66</v>
      </c>
      <c r="C3" s="109" t="s">
        <v>0</v>
      </c>
      <c r="D3" s="109"/>
      <c r="E3" s="115" t="s">
        <v>55</v>
      </c>
      <c r="F3" s="123"/>
      <c r="G3" s="123"/>
      <c r="H3" s="123"/>
      <c r="I3" s="123"/>
      <c r="J3" s="123"/>
      <c r="K3" s="115" t="s">
        <v>61</v>
      </c>
      <c r="L3" s="109" t="s">
        <v>5</v>
      </c>
      <c r="M3" s="116" t="s">
        <v>49</v>
      </c>
      <c r="N3" s="109" t="s">
        <v>50</v>
      </c>
      <c r="O3" s="109" t="s">
        <v>6</v>
      </c>
      <c r="P3" s="109" t="s">
        <v>7</v>
      </c>
      <c r="Q3" s="117" t="s">
        <v>62</v>
      </c>
      <c r="R3" s="117" t="s">
        <v>65</v>
      </c>
      <c r="S3" s="117" t="s">
        <v>63</v>
      </c>
      <c r="T3" s="117" t="s">
        <v>64</v>
      </c>
      <c r="U3" s="117" t="s">
        <v>8</v>
      </c>
      <c r="V3" s="109" t="s">
        <v>9</v>
      </c>
      <c r="W3" s="110"/>
      <c r="X3" s="112" t="s">
        <v>10</v>
      </c>
      <c r="Y3" s="112" t="s">
        <v>11</v>
      </c>
      <c r="Z3" s="109" t="s">
        <v>12</v>
      </c>
      <c r="AA3" s="117" t="s">
        <v>13</v>
      </c>
      <c r="AB3" s="109" t="s">
        <v>14</v>
      </c>
      <c r="AC3" s="111" t="s">
        <v>15</v>
      </c>
      <c r="AD3" s="109" t="s">
        <v>16</v>
      </c>
      <c r="AE3" s="117" t="s">
        <v>17</v>
      </c>
      <c r="AF3" s="117" t="s">
        <v>51</v>
      </c>
      <c r="AG3" s="109" t="s">
        <v>18</v>
      </c>
      <c r="AH3" s="117" t="s">
        <v>19</v>
      </c>
      <c r="AI3" s="117" t="s">
        <v>20</v>
      </c>
      <c r="AJ3" s="109" t="s">
        <v>21</v>
      </c>
      <c r="AK3" s="110"/>
      <c r="AL3" s="110"/>
      <c r="AM3" s="110"/>
      <c r="AN3" s="110"/>
      <c r="AO3" s="110"/>
      <c r="AP3" s="110"/>
      <c r="AQ3" s="110"/>
      <c r="AR3" s="109" t="s">
        <v>22</v>
      </c>
      <c r="AS3" s="110"/>
      <c r="AT3" s="110"/>
      <c r="AU3" s="110"/>
      <c r="AV3" s="109" t="s">
        <v>23</v>
      </c>
      <c r="AW3" s="110"/>
      <c r="AX3" s="109" t="s">
        <v>45</v>
      </c>
      <c r="AY3" s="110"/>
      <c r="AZ3" s="113" t="s">
        <v>24</v>
      </c>
      <c r="BA3" s="113" t="s">
        <v>25</v>
      </c>
      <c r="BB3" s="109" t="s">
        <v>26</v>
      </c>
      <c r="BC3" s="109" t="s">
        <v>27</v>
      </c>
      <c r="BD3" s="109" t="s">
        <v>28</v>
      </c>
    </row>
    <row r="4" spans="1:56" ht="52.5" customHeight="1" x14ac:dyDescent="0.25">
      <c r="A4" s="109"/>
      <c r="B4" s="109"/>
      <c r="C4" s="109"/>
      <c r="D4" s="109"/>
      <c r="E4" s="115" t="s">
        <v>1</v>
      </c>
      <c r="F4" s="115" t="s">
        <v>2</v>
      </c>
      <c r="G4" s="115" t="s">
        <v>3</v>
      </c>
      <c r="H4" s="115" t="s">
        <v>4</v>
      </c>
      <c r="I4" s="121"/>
      <c r="J4" s="122" t="s">
        <v>41</v>
      </c>
      <c r="K4" s="121"/>
      <c r="L4" s="109"/>
      <c r="M4" s="109"/>
      <c r="N4" s="109"/>
      <c r="O4" s="110"/>
      <c r="P4" s="110"/>
      <c r="Q4" s="118"/>
      <c r="R4" s="118"/>
      <c r="S4" s="117"/>
      <c r="T4" s="117"/>
      <c r="U4" s="118"/>
      <c r="V4" s="110"/>
      <c r="W4" s="110"/>
      <c r="X4" s="110"/>
      <c r="Y4" s="110"/>
      <c r="Z4" s="109"/>
      <c r="AA4" s="118"/>
      <c r="AB4" s="110"/>
      <c r="AC4" s="110"/>
      <c r="AD4" s="109"/>
      <c r="AE4" s="118"/>
      <c r="AF4" s="118"/>
      <c r="AG4" s="109"/>
      <c r="AH4" s="118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09"/>
    </row>
    <row r="5" spans="1:56" ht="52.5" customHeight="1" x14ac:dyDescent="0.25">
      <c r="A5" s="109"/>
      <c r="B5" s="109"/>
      <c r="C5" s="109" t="s">
        <v>29</v>
      </c>
      <c r="D5" s="109" t="s">
        <v>30</v>
      </c>
      <c r="E5" s="115"/>
      <c r="F5" s="115"/>
      <c r="G5" s="115"/>
      <c r="H5" s="115" t="s">
        <v>31</v>
      </c>
      <c r="I5" s="115" t="s">
        <v>32</v>
      </c>
      <c r="J5" s="122"/>
      <c r="K5" s="121"/>
      <c r="L5" s="109"/>
      <c r="M5" s="109"/>
      <c r="N5" s="109"/>
      <c r="O5" s="110"/>
      <c r="P5" s="110"/>
      <c r="Q5" s="118"/>
      <c r="R5" s="118"/>
      <c r="S5" s="117"/>
      <c r="T5" s="117"/>
      <c r="U5" s="118"/>
      <c r="V5" s="110" t="s">
        <v>33</v>
      </c>
      <c r="W5" s="110" t="s">
        <v>34</v>
      </c>
      <c r="X5" s="110"/>
      <c r="Y5" s="110"/>
      <c r="Z5" s="109"/>
      <c r="AA5" s="118"/>
      <c r="AB5" s="110"/>
      <c r="AC5" s="110"/>
      <c r="AD5" s="109"/>
      <c r="AE5" s="118"/>
      <c r="AF5" s="118"/>
      <c r="AG5" s="109"/>
      <c r="AH5" s="118"/>
      <c r="AI5" s="110"/>
      <c r="AJ5" s="109" t="s">
        <v>35</v>
      </c>
      <c r="AK5" s="109"/>
      <c r="AL5" s="113" t="s">
        <v>36</v>
      </c>
      <c r="AM5" s="109"/>
      <c r="AN5" s="109" t="s">
        <v>37</v>
      </c>
      <c r="AO5" s="109" t="s">
        <v>44</v>
      </c>
      <c r="AP5" s="109" t="s">
        <v>53</v>
      </c>
      <c r="AQ5" s="113" t="s">
        <v>54</v>
      </c>
      <c r="AR5" s="109" t="s">
        <v>52</v>
      </c>
      <c r="AS5" s="109" t="s">
        <v>38</v>
      </c>
      <c r="AT5" s="109" t="s">
        <v>39</v>
      </c>
      <c r="AU5" s="109" t="s">
        <v>40</v>
      </c>
      <c r="AV5" s="109" t="s">
        <v>33</v>
      </c>
      <c r="AW5" s="114" t="s">
        <v>34</v>
      </c>
      <c r="AX5" s="114" t="s">
        <v>46</v>
      </c>
      <c r="AY5" s="114" t="s">
        <v>47</v>
      </c>
      <c r="AZ5" s="110"/>
      <c r="BA5" s="110"/>
      <c r="BB5" s="110"/>
      <c r="BC5" s="110"/>
      <c r="BD5" s="109"/>
    </row>
    <row r="6" spans="1:56" ht="91.5" customHeight="1" x14ac:dyDescent="0.25">
      <c r="A6" s="109"/>
      <c r="B6" s="109"/>
      <c r="C6" s="109"/>
      <c r="D6" s="109"/>
      <c r="E6" s="115"/>
      <c r="F6" s="115"/>
      <c r="G6" s="115"/>
      <c r="H6" s="121"/>
      <c r="I6" s="121"/>
      <c r="J6" s="122"/>
      <c r="K6" s="121"/>
      <c r="L6" s="109"/>
      <c r="M6" s="109"/>
      <c r="N6" s="109"/>
      <c r="O6" s="110"/>
      <c r="P6" s="110"/>
      <c r="Q6" s="118"/>
      <c r="R6" s="118"/>
      <c r="S6" s="117"/>
      <c r="T6" s="117"/>
      <c r="U6" s="118"/>
      <c r="V6" s="110"/>
      <c r="W6" s="110"/>
      <c r="X6" s="110"/>
      <c r="Y6" s="110"/>
      <c r="Z6" s="109"/>
      <c r="AA6" s="118"/>
      <c r="AB6" s="110"/>
      <c r="AC6" s="110"/>
      <c r="AD6" s="109"/>
      <c r="AE6" s="118"/>
      <c r="AF6" s="118"/>
      <c r="AG6" s="109"/>
      <c r="AH6" s="118"/>
      <c r="AI6" s="110"/>
      <c r="AJ6" s="96" t="s">
        <v>42</v>
      </c>
      <c r="AK6" s="96" t="s">
        <v>43</v>
      </c>
      <c r="AL6" s="57" t="s">
        <v>33</v>
      </c>
      <c r="AM6" s="101" t="s">
        <v>34</v>
      </c>
      <c r="AN6" s="109"/>
      <c r="AO6" s="109"/>
      <c r="AP6" s="109"/>
      <c r="AQ6" s="113"/>
      <c r="AR6" s="109"/>
      <c r="AS6" s="109"/>
      <c r="AT6" s="109"/>
      <c r="AU6" s="109"/>
      <c r="AV6" s="109"/>
      <c r="AW6" s="114"/>
      <c r="AX6" s="114"/>
      <c r="AY6" s="114"/>
      <c r="AZ6" s="110"/>
      <c r="BA6" s="110"/>
      <c r="BB6" s="110"/>
      <c r="BC6" s="110"/>
      <c r="BD6" s="109"/>
    </row>
    <row r="7" spans="1:56" x14ac:dyDescent="0.25">
      <c r="A7" s="62">
        <v>1</v>
      </c>
      <c r="B7" s="62" t="s">
        <v>67</v>
      </c>
      <c r="C7" s="62" t="s">
        <v>68</v>
      </c>
      <c r="D7" s="62" t="s">
        <v>69</v>
      </c>
      <c r="E7" s="40">
        <v>5</v>
      </c>
      <c r="F7" s="40">
        <v>6</v>
      </c>
      <c r="G7" s="40">
        <v>7</v>
      </c>
      <c r="H7" s="41">
        <v>8</v>
      </c>
      <c r="I7" s="40">
        <v>9</v>
      </c>
      <c r="J7" s="41">
        <v>10</v>
      </c>
      <c r="K7" s="40">
        <v>11</v>
      </c>
      <c r="L7" s="63">
        <v>12</v>
      </c>
      <c r="M7" s="62">
        <v>13</v>
      </c>
      <c r="N7" s="63">
        <v>14</v>
      </c>
      <c r="O7" s="62">
        <v>15</v>
      </c>
      <c r="P7" s="63">
        <v>16</v>
      </c>
      <c r="Q7" s="64">
        <v>17</v>
      </c>
      <c r="R7" s="95" t="s">
        <v>70</v>
      </c>
      <c r="S7" s="94" t="s">
        <v>71</v>
      </c>
      <c r="T7" s="95" t="s">
        <v>72</v>
      </c>
      <c r="U7" s="95" t="s">
        <v>73</v>
      </c>
      <c r="V7" s="63" t="s">
        <v>74</v>
      </c>
      <c r="W7" s="62" t="s">
        <v>75</v>
      </c>
      <c r="X7" s="63" t="s">
        <v>76</v>
      </c>
      <c r="Y7" s="62" t="s">
        <v>77</v>
      </c>
      <c r="Z7" s="63" t="s">
        <v>78</v>
      </c>
      <c r="AA7" s="95" t="s">
        <v>79</v>
      </c>
      <c r="AB7" s="63" t="s">
        <v>80</v>
      </c>
      <c r="AC7" s="62" t="s">
        <v>81</v>
      </c>
      <c r="AD7" s="63" t="s">
        <v>82</v>
      </c>
      <c r="AE7" s="95" t="s">
        <v>83</v>
      </c>
      <c r="AF7" s="94" t="s">
        <v>84</v>
      </c>
      <c r="AG7" s="63" t="s">
        <v>85</v>
      </c>
      <c r="AH7" s="94" t="s">
        <v>86</v>
      </c>
      <c r="AI7" s="62" t="s">
        <v>87</v>
      </c>
      <c r="AJ7" s="63" t="s">
        <v>88</v>
      </c>
      <c r="AK7" s="62" t="s">
        <v>89</v>
      </c>
      <c r="AL7" s="63" t="s">
        <v>90</v>
      </c>
      <c r="AM7" s="62" t="s">
        <v>91</v>
      </c>
      <c r="AN7" s="63" t="s">
        <v>92</v>
      </c>
      <c r="AO7" s="62" t="s">
        <v>93</v>
      </c>
      <c r="AP7" s="63" t="s">
        <v>94</v>
      </c>
      <c r="AQ7" s="62" t="s">
        <v>95</v>
      </c>
      <c r="AR7" s="63" t="s">
        <v>96</v>
      </c>
      <c r="AS7" s="62" t="s">
        <v>97</v>
      </c>
      <c r="AT7" s="63" t="s">
        <v>98</v>
      </c>
      <c r="AU7" s="62" t="s">
        <v>99</v>
      </c>
      <c r="AV7" s="63" t="s">
        <v>100</v>
      </c>
      <c r="AW7" s="62" t="s">
        <v>101</v>
      </c>
      <c r="AX7" s="63" t="s">
        <v>102</v>
      </c>
      <c r="AY7" s="62" t="s">
        <v>103</v>
      </c>
      <c r="AZ7" s="63" t="s">
        <v>104</v>
      </c>
      <c r="BA7" s="62" t="s">
        <v>105</v>
      </c>
      <c r="BB7" s="63" t="s">
        <v>106</v>
      </c>
      <c r="BC7" s="62" t="s">
        <v>107</v>
      </c>
      <c r="BD7" s="63" t="s">
        <v>108</v>
      </c>
    </row>
    <row r="8" spans="1:56" s="99" customFormat="1" ht="80.25" customHeight="1" x14ac:dyDescent="0.25">
      <c r="A8" s="43">
        <v>3</v>
      </c>
      <c r="C8" s="98" t="s">
        <v>175</v>
      </c>
      <c r="D8" s="98" t="s">
        <v>175</v>
      </c>
      <c r="E8" s="44"/>
      <c r="G8" s="45"/>
      <c r="K8" s="97"/>
      <c r="L8" s="32" t="s">
        <v>174</v>
      </c>
      <c r="M8" s="46"/>
      <c r="N8" s="99">
        <v>1</v>
      </c>
      <c r="O8" s="98" t="s">
        <v>176</v>
      </c>
      <c r="P8" s="96" t="s">
        <v>177</v>
      </c>
      <c r="Q8" s="47">
        <v>1156.2372881355932</v>
      </c>
      <c r="R8" s="35">
        <v>1364.36</v>
      </c>
      <c r="S8" s="47">
        <v>1475.4915254237287</v>
      </c>
      <c r="T8" s="35">
        <v>1741.08</v>
      </c>
      <c r="U8" s="47">
        <v>1156.2372881355932</v>
      </c>
      <c r="V8" s="99" t="s">
        <v>60</v>
      </c>
      <c r="W8" s="99" t="s">
        <v>60</v>
      </c>
      <c r="X8" s="98">
        <v>17</v>
      </c>
      <c r="Y8" s="99">
        <v>2</v>
      </c>
      <c r="Z8" s="98" t="s">
        <v>178</v>
      </c>
      <c r="AA8" s="54">
        <v>1203.3951016949154</v>
      </c>
      <c r="AB8" s="54"/>
      <c r="AD8" s="48"/>
      <c r="AE8" s="36">
        <v>1203.3951016949154</v>
      </c>
      <c r="AF8" s="54">
        <v>1420.00622</v>
      </c>
      <c r="AG8" s="98" t="s">
        <v>180</v>
      </c>
      <c r="AH8" s="54">
        <v>1420.00622</v>
      </c>
      <c r="AI8" s="37"/>
      <c r="AJ8" s="99">
        <v>267634</v>
      </c>
      <c r="AK8" s="99" t="s">
        <v>184</v>
      </c>
      <c r="AL8" s="38">
        <v>41501</v>
      </c>
      <c r="AM8" s="38">
        <v>41501</v>
      </c>
      <c r="AN8" s="38">
        <v>41507.416666666664</v>
      </c>
      <c r="AO8" s="49">
        <v>41520</v>
      </c>
      <c r="AP8" s="49">
        <v>41520</v>
      </c>
      <c r="AQ8" s="38" t="s">
        <v>181</v>
      </c>
      <c r="AV8" s="49">
        <v>41527</v>
      </c>
      <c r="AW8" s="49">
        <v>41527</v>
      </c>
      <c r="AZ8" s="49">
        <v>41527</v>
      </c>
      <c r="BA8" s="49">
        <v>41527</v>
      </c>
      <c r="BB8" s="49">
        <v>41639</v>
      </c>
    </row>
    <row r="9" spans="1:56" s="99" customFormat="1" ht="80.25" customHeight="1" x14ac:dyDescent="0.25">
      <c r="A9" s="43"/>
      <c r="C9" s="98"/>
      <c r="D9" s="98"/>
      <c r="E9" s="44"/>
      <c r="G9" s="45"/>
      <c r="K9" s="97"/>
      <c r="L9" s="98"/>
      <c r="M9" s="46"/>
      <c r="O9" s="98"/>
      <c r="P9" s="98"/>
      <c r="Q9" s="47"/>
      <c r="R9" s="48"/>
      <c r="S9" s="47"/>
      <c r="T9" s="54"/>
      <c r="U9" s="47"/>
      <c r="V9" s="98"/>
      <c r="W9" s="98"/>
      <c r="X9" s="98"/>
      <c r="Z9" s="98" t="s">
        <v>179</v>
      </c>
      <c r="AA9" s="54">
        <v>1253.7208728813562</v>
      </c>
      <c r="AB9" s="54"/>
      <c r="AD9" s="48"/>
      <c r="AE9" s="36"/>
      <c r="AF9" s="48"/>
      <c r="AG9" s="36"/>
      <c r="AH9" s="48"/>
      <c r="AL9" s="52"/>
      <c r="AM9" s="52"/>
      <c r="AN9" s="49"/>
      <c r="AP9" s="49"/>
      <c r="AQ9" s="38"/>
      <c r="AV9" s="49"/>
      <c r="AW9" s="49"/>
      <c r="AZ9" s="49"/>
      <c r="BA9" s="49"/>
      <c r="BB9" s="49"/>
    </row>
    <row r="10" spans="1:56" s="99" customFormat="1" ht="72.75" customHeight="1" x14ac:dyDescent="0.25">
      <c r="A10" s="43">
        <v>3</v>
      </c>
      <c r="C10" s="98" t="s">
        <v>175</v>
      </c>
      <c r="D10" s="98" t="s">
        <v>175</v>
      </c>
      <c r="L10" s="32" t="s">
        <v>185</v>
      </c>
      <c r="M10" s="46"/>
      <c r="N10" s="99">
        <v>1</v>
      </c>
      <c r="O10" s="98" t="s">
        <v>176</v>
      </c>
      <c r="P10" s="96" t="s">
        <v>177</v>
      </c>
      <c r="Q10" s="47">
        <v>643.62711864406788</v>
      </c>
      <c r="R10" s="33">
        <v>759.48</v>
      </c>
      <c r="S10" s="47">
        <v>573.21186440677968</v>
      </c>
      <c r="T10" s="33">
        <v>676.39</v>
      </c>
      <c r="U10" s="47">
        <v>573.21186440677968</v>
      </c>
      <c r="V10" s="99" t="s">
        <v>60</v>
      </c>
      <c r="W10" s="99" t="s">
        <v>60</v>
      </c>
      <c r="X10" s="99">
        <v>10</v>
      </c>
      <c r="Y10" s="99">
        <v>2</v>
      </c>
      <c r="Z10" s="98" t="s">
        <v>189</v>
      </c>
      <c r="AA10" s="54">
        <v>409.82900000000006</v>
      </c>
      <c r="AB10" s="81"/>
      <c r="AD10" s="48"/>
      <c r="AE10" s="59">
        <f>AF10/1.18</f>
        <v>409.82900000000006</v>
      </c>
      <c r="AF10" s="54">
        <v>483.59822000000003</v>
      </c>
      <c r="AG10" s="98" t="s">
        <v>189</v>
      </c>
      <c r="AH10" s="54">
        <v>483.59822000000003</v>
      </c>
      <c r="AI10" s="37"/>
      <c r="AJ10" s="99">
        <v>267635</v>
      </c>
      <c r="AK10" s="99" t="s">
        <v>184</v>
      </c>
      <c r="AL10" s="38">
        <v>41501</v>
      </c>
      <c r="AM10" s="38">
        <v>41501</v>
      </c>
      <c r="AN10" s="38">
        <v>41507.427083333336</v>
      </c>
      <c r="AO10" s="49">
        <v>41522</v>
      </c>
      <c r="AP10" s="49">
        <v>41522</v>
      </c>
      <c r="AQ10" s="38" t="s">
        <v>186</v>
      </c>
      <c r="AV10" s="49">
        <v>41527</v>
      </c>
      <c r="AW10" s="49">
        <v>41527</v>
      </c>
      <c r="AZ10" s="49">
        <v>41527</v>
      </c>
      <c r="BA10" s="49">
        <v>41527</v>
      </c>
      <c r="BB10" s="49">
        <v>41639</v>
      </c>
    </row>
    <row r="11" spans="1:56" s="99" customFormat="1" ht="25.5" customHeight="1" x14ac:dyDescent="0.25">
      <c r="A11" s="43"/>
      <c r="C11" s="98"/>
      <c r="D11" s="50"/>
      <c r="L11" s="32"/>
      <c r="M11" s="46"/>
      <c r="P11" s="98"/>
      <c r="Q11" s="47"/>
      <c r="R11" s="33"/>
      <c r="S11" s="47"/>
      <c r="T11" s="33"/>
      <c r="U11" s="47"/>
      <c r="Z11" s="98" t="s">
        <v>190</v>
      </c>
      <c r="AA11" s="54">
        <v>456.90292372881356</v>
      </c>
      <c r="AB11" s="81"/>
      <c r="AD11" s="48"/>
      <c r="AE11" s="59"/>
      <c r="AF11" s="82"/>
      <c r="AG11" s="83"/>
      <c r="AH11" s="82"/>
      <c r="AM11" s="38"/>
      <c r="AN11" s="38"/>
      <c r="AQ11" s="38"/>
      <c r="AV11" s="49"/>
      <c r="AW11" s="49"/>
      <c r="AZ11" s="49"/>
      <c r="BA11" s="49"/>
      <c r="BB11" s="49"/>
    </row>
    <row r="12" spans="1:56" s="99" customFormat="1" ht="89.25" customHeight="1" x14ac:dyDescent="0.25">
      <c r="A12" s="43"/>
      <c r="C12" s="98"/>
      <c r="D12" s="98"/>
      <c r="E12" s="98"/>
      <c r="K12" s="97"/>
      <c r="L12" s="32"/>
      <c r="M12" s="46"/>
      <c r="O12" s="98"/>
      <c r="P12" s="98"/>
      <c r="Q12" s="47"/>
      <c r="R12" s="33"/>
      <c r="S12" s="47"/>
      <c r="T12" s="33"/>
      <c r="U12" s="47"/>
      <c r="Z12" s="98" t="s">
        <v>191</v>
      </c>
      <c r="AA12" s="54">
        <v>535.98</v>
      </c>
      <c r="AB12" s="98" t="s">
        <v>190</v>
      </c>
      <c r="AD12" s="48"/>
      <c r="AE12" s="59"/>
      <c r="AF12" s="82"/>
      <c r="AG12" s="83"/>
      <c r="AH12" s="82"/>
      <c r="AI12" s="37"/>
      <c r="AL12" s="52"/>
      <c r="AM12" s="38"/>
      <c r="AN12" s="38"/>
      <c r="AO12" s="49"/>
      <c r="AP12" s="49"/>
      <c r="AQ12" s="38"/>
      <c r="AV12" s="49"/>
      <c r="AW12" s="49"/>
      <c r="AZ12" s="49"/>
      <c r="BA12" s="49"/>
      <c r="BB12" s="49"/>
    </row>
    <row r="13" spans="1:56" s="99" customFormat="1" ht="90.75" customHeight="1" x14ac:dyDescent="0.25">
      <c r="A13" s="43">
        <v>3</v>
      </c>
      <c r="C13" s="98" t="s">
        <v>175</v>
      </c>
      <c r="D13" s="98" t="s">
        <v>175</v>
      </c>
      <c r="L13" s="32" t="s">
        <v>182</v>
      </c>
      <c r="M13" s="46"/>
      <c r="N13" s="99">
        <v>1</v>
      </c>
      <c r="O13" s="98" t="s">
        <v>176</v>
      </c>
      <c r="P13" s="96" t="s">
        <v>177</v>
      </c>
      <c r="Q13" s="47">
        <v>237.46610169491524</v>
      </c>
      <c r="R13" s="33">
        <v>280.20999999999998</v>
      </c>
      <c r="S13" s="47">
        <v>201.9491525423729</v>
      </c>
      <c r="T13" s="33">
        <v>238.3</v>
      </c>
      <c r="U13" s="47">
        <v>201.9491525423729</v>
      </c>
      <c r="V13" s="99" t="s">
        <v>60</v>
      </c>
      <c r="W13" s="99" t="s">
        <v>60</v>
      </c>
      <c r="X13" s="99">
        <v>24</v>
      </c>
      <c r="Y13" s="99">
        <v>3</v>
      </c>
      <c r="Z13" s="98" t="s">
        <v>192</v>
      </c>
      <c r="AA13" s="54">
        <v>193.29200000000003</v>
      </c>
      <c r="AB13" s="81"/>
      <c r="AD13" s="48"/>
      <c r="AE13" s="59">
        <f t="shared" ref="AE13:AE16" si="0">AF13/1.18</f>
        <v>193.29200000000003</v>
      </c>
      <c r="AF13" s="54">
        <v>228.08456000000001</v>
      </c>
      <c r="AG13" s="98" t="s">
        <v>192</v>
      </c>
      <c r="AH13" s="54">
        <v>228.08456000000001</v>
      </c>
      <c r="AJ13" s="99">
        <v>267637</v>
      </c>
      <c r="AK13" s="99" t="s">
        <v>184</v>
      </c>
      <c r="AL13" s="38">
        <v>41501</v>
      </c>
      <c r="AM13" s="38">
        <v>41501</v>
      </c>
      <c r="AN13" s="38">
        <v>41507.4375</v>
      </c>
      <c r="AO13" s="49">
        <v>41530</v>
      </c>
      <c r="AP13" s="49">
        <v>41530</v>
      </c>
      <c r="AQ13" s="38" t="s">
        <v>187</v>
      </c>
      <c r="AV13" s="49">
        <v>41537</v>
      </c>
      <c r="AW13" s="49">
        <v>41537</v>
      </c>
      <c r="AZ13" s="49">
        <v>41537</v>
      </c>
      <c r="BA13" s="49">
        <v>41537</v>
      </c>
      <c r="BB13" s="49">
        <v>41639</v>
      </c>
    </row>
    <row r="14" spans="1:56" s="99" customFormat="1" ht="40.5" customHeight="1" x14ac:dyDescent="0.25">
      <c r="A14" s="43"/>
      <c r="C14" s="98"/>
      <c r="D14" s="98"/>
      <c r="L14" s="32"/>
      <c r="M14" s="46"/>
      <c r="O14" s="98"/>
      <c r="P14" s="98"/>
      <c r="Q14" s="47"/>
      <c r="R14" s="33"/>
      <c r="S14" s="47"/>
      <c r="T14" s="33"/>
      <c r="U14" s="47"/>
      <c r="Z14" s="98" t="s">
        <v>193</v>
      </c>
      <c r="AA14" s="54">
        <v>201.35593220338984</v>
      </c>
      <c r="AB14" s="81"/>
      <c r="AD14" s="48"/>
      <c r="AE14" s="59"/>
      <c r="AF14" s="82"/>
      <c r="AG14" s="83"/>
      <c r="AH14" s="82"/>
      <c r="AI14" s="37"/>
      <c r="AL14" s="52"/>
      <c r="AM14" s="38"/>
      <c r="AN14" s="38"/>
      <c r="AO14" s="49"/>
      <c r="AP14" s="49"/>
      <c r="AQ14" s="38"/>
      <c r="AV14" s="49"/>
      <c r="AW14" s="49"/>
      <c r="AZ14" s="49"/>
      <c r="BA14" s="49"/>
      <c r="BB14" s="49"/>
    </row>
    <row r="15" spans="1:56" s="99" customFormat="1" ht="51.75" customHeight="1" x14ac:dyDescent="0.25">
      <c r="A15" s="43"/>
      <c r="C15" s="98"/>
      <c r="D15" s="50"/>
      <c r="L15" s="32"/>
      <c r="M15" s="46"/>
      <c r="P15" s="98"/>
      <c r="Q15" s="47"/>
      <c r="R15" s="33"/>
      <c r="S15" s="47"/>
      <c r="T15" s="33"/>
      <c r="U15" s="47"/>
      <c r="Z15" s="98" t="s">
        <v>194</v>
      </c>
      <c r="AA15" s="54">
        <v>212.90130508474579</v>
      </c>
      <c r="AB15" s="98" t="s">
        <v>194</v>
      </c>
      <c r="AD15" s="48"/>
      <c r="AE15" s="59"/>
      <c r="AF15" s="82"/>
      <c r="AG15" s="83"/>
      <c r="AH15" s="82"/>
      <c r="AM15" s="38"/>
      <c r="AN15" s="38"/>
      <c r="AQ15" s="38"/>
      <c r="AV15" s="49"/>
      <c r="AW15" s="49"/>
      <c r="AZ15" s="49"/>
      <c r="BA15" s="49"/>
      <c r="BB15" s="49"/>
    </row>
    <row r="16" spans="1:56" s="99" customFormat="1" ht="51" customHeight="1" x14ac:dyDescent="0.25">
      <c r="A16" s="43">
        <v>3</v>
      </c>
      <c r="C16" s="98" t="s">
        <v>175</v>
      </c>
      <c r="D16" s="98" t="s">
        <v>175</v>
      </c>
      <c r="E16" s="44"/>
      <c r="G16" s="45"/>
      <c r="J16" s="47"/>
      <c r="K16" s="97"/>
      <c r="L16" s="32" t="s">
        <v>183</v>
      </c>
      <c r="M16" s="46"/>
      <c r="N16" s="99">
        <v>1</v>
      </c>
      <c r="O16" s="98" t="s">
        <v>176</v>
      </c>
      <c r="P16" s="96" t="s">
        <v>177</v>
      </c>
      <c r="Q16" s="47">
        <v>502.19397363465168</v>
      </c>
      <c r="R16" s="33">
        <v>592.58888888888896</v>
      </c>
      <c r="S16" s="47">
        <v>451.97457627118649</v>
      </c>
      <c r="T16" s="33">
        <v>533.33000000000004</v>
      </c>
      <c r="U16" s="47">
        <v>451.97457627118649</v>
      </c>
      <c r="V16" s="34" t="s">
        <v>338</v>
      </c>
      <c r="W16" s="34" t="s">
        <v>338</v>
      </c>
      <c r="X16" s="99">
        <v>5</v>
      </c>
      <c r="Y16" s="98">
        <v>3</v>
      </c>
      <c r="Z16" s="98" t="s">
        <v>195</v>
      </c>
      <c r="AA16" s="54">
        <v>423.66100847457631</v>
      </c>
      <c r="AB16" s="81"/>
      <c r="AD16" s="48"/>
      <c r="AE16" s="59">
        <f t="shared" si="0"/>
        <v>423.66100847457631</v>
      </c>
      <c r="AF16" s="54">
        <v>499.91998999999998</v>
      </c>
      <c r="AG16" s="98" t="s">
        <v>195</v>
      </c>
      <c r="AH16" s="54">
        <v>499.91998999999998</v>
      </c>
      <c r="AI16" s="37"/>
      <c r="AJ16" s="99">
        <v>267638</v>
      </c>
      <c r="AK16" s="99" t="s">
        <v>184</v>
      </c>
      <c r="AL16" s="38">
        <v>41501</v>
      </c>
      <c r="AM16" s="38">
        <v>41501</v>
      </c>
      <c r="AN16" s="38">
        <v>41507.447916666664</v>
      </c>
      <c r="AO16" s="49">
        <v>41520</v>
      </c>
      <c r="AP16" s="49">
        <v>41520</v>
      </c>
      <c r="AQ16" s="38" t="s">
        <v>188</v>
      </c>
      <c r="AV16" s="49">
        <v>41527</v>
      </c>
      <c r="AW16" s="49">
        <v>41527</v>
      </c>
      <c r="AZ16" s="49">
        <v>41527</v>
      </c>
      <c r="BA16" s="49">
        <v>41527</v>
      </c>
      <c r="BB16" s="49">
        <v>41639</v>
      </c>
    </row>
    <row r="17" spans="1:56" s="99" customFormat="1" ht="60" customHeight="1" x14ac:dyDescent="0.25">
      <c r="A17" s="43"/>
      <c r="C17" s="98"/>
      <c r="D17" s="50"/>
      <c r="L17" s="32"/>
      <c r="M17" s="46"/>
      <c r="P17" s="98"/>
      <c r="Q17" s="47"/>
      <c r="R17" s="33"/>
      <c r="S17" s="47"/>
      <c r="T17" s="33"/>
      <c r="U17" s="48"/>
      <c r="V17" s="98"/>
      <c r="W17" s="98"/>
      <c r="Y17" s="98"/>
      <c r="Z17" s="98" t="s">
        <v>196</v>
      </c>
      <c r="AA17" s="54">
        <v>423.72881355932208</v>
      </c>
      <c r="AB17" s="81"/>
      <c r="AD17" s="48"/>
      <c r="AE17" s="36"/>
      <c r="AF17" s="48"/>
      <c r="AG17" s="83"/>
      <c r="AH17" s="82"/>
      <c r="AM17" s="38"/>
      <c r="AN17" s="38"/>
      <c r="AQ17" s="38"/>
      <c r="AV17" s="49"/>
      <c r="AW17" s="49"/>
      <c r="AZ17" s="49"/>
      <c r="BA17" s="49"/>
      <c r="BB17" s="49"/>
    </row>
    <row r="18" spans="1:56" s="99" customFormat="1" ht="63.75" customHeight="1" x14ac:dyDescent="0.25">
      <c r="A18" s="43"/>
      <c r="C18" s="98"/>
      <c r="D18" s="98"/>
      <c r="E18" s="44"/>
      <c r="G18" s="45"/>
      <c r="J18" s="47"/>
      <c r="K18" s="97"/>
      <c r="L18" s="32"/>
      <c r="M18" s="46"/>
      <c r="O18" s="98"/>
      <c r="P18" s="98"/>
      <c r="Q18" s="47"/>
      <c r="R18" s="33"/>
      <c r="S18" s="47"/>
      <c r="T18" s="33"/>
      <c r="U18" s="48"/>
      <c r="V18" s="98"/>
      <c r="W18" s="98"/>
      <c r="Y18" s="98"/>
      <c r="Z18" s="98" t="s">
        <v>197</v>
      </c>
      <c r="AA18" s="54">
        <v>451.86627118644066</v>
      </c>
      <c r="AB18" s="98" t="s">
        <v>196</v>
      </c>
      <c r="AD18" s="48"/>
      <c r="AE18" s="36"/>
      <c r="AF18" s="59"/>
      <c r="AG18" s="83"/>
      <c r="AH18" s="82"/>
      <c r="AI18" s="37"/>
      <c r="AL18" s="52"/>
      <c r="AM18" s="38"/>
      <c r="AN18" s="38"/>
      <c r="AO18" s="49"/>
      <c r="AP18" s="49"/>
      <c r="AQ18" s="38"/>
      <c r="AV18" s="49"/>
      <c r="AW18" s="49"/>
      <c r="AZ18" s="49"/>
      <c r="BA18" s="49"/>
      <c r="BB18" s="49"/>
    </row>
    <row r="19" spans="1:56" s="99" customFormat="1" ht="41.25" customHeight="1" x14ac:dyDescent="0.25">
      <c r="A19" s="43">
        <v>3</v>
      </c>
      <c r="C19" s="98" t="s">
        <v>175</v>
      </c>
      <c r="D19" s="98" t="s">
        <v>175</v>
      </c>
      <c r="L19" s="32" t="s">
        <v>198</v>
      </c>
      <c r="M19" s="46"/>
      <c r="N19" s="99">
        <v>1</v>
      </c>
      <c r="O19" s="98" t="s">
        <v>176</v>
      </c>
      <c r="P19" s="96" t="s">
        <v>177</v>
      </c>
      <c r="Q19" s="80">
        <v>457.75423728813558</v>
      </c>
      <c r="R19" s="33">
        <v>540.15</v>
      </c>
      <c r="S19" s="80">
        <v>397.55932203389835</v>
      </c>
      <c r="T19" s="33">
        <v>469.12</v>
      </c>
      <c r="U19" s="80">
        <v>397.55932203389835</v>
      </c>
      <c r="V19" s="99" t="s">
        <v>60</v>
      </c>
      <c r="W19" s="99" t="s">
        <v>60</v>
      </c>
      <c r="X19" s="99">
        <v>20</v>
      </c>
      <c r="Y19" s="98">
        <v>4</v>
      </c>
      <c r="Z19" s="98" t="s">
        <v>201</v>
      </c>
      <c r="AA19" s="54">
        <v>363.66300000000001</v>
      </c>
      <c r="AB19" s="54"/>
      <c r="AD19" s="48"/>
      <c r="AE19" s="36">
        <v>363.66300000000001</v>
      </c>
      <c r="AF19" s="54">
        <v>429.12234000000001</v>
      </c>
      <c r="AG19" s="98" t="s">
        <v>201</v>
      </c>
      <c r="AH19" s="54">
        <v>429.12234000000001</v>
      </c>
      <c r="AJ19" s="99">
        <v>267649</v>
      </c>
      <c r="AK19" s="99" t="s">
        <v>184</v>
      </c>
      <c r="AL19" s="38">
        <v>41501</v>
      </c>
      <c r="AM19" s="38">
        <v>41501</v>
      </c>
      <c r="AN19" s="38">
        <v>41507.489583333336</v>
      </c>
      <c r="AO19" s="49">
        <v>41526</v>
      </c>
      <c r="AP19" s="49">
        <v>41526</v>
      </c>
      <c r="AQ19" s="38" t="s">
        <v>207</v>
      </c>
      <c r="AV19" s="49">
        <v>41532</v>
      </c>
      <c r="AW19" s="49">
        <v>41532</v>
      </c>
      <c r="AZ19" s="49">
        <v>41532</v>
      </c>
      <c r="BA19" s="49">
        <v>41532</v>
      </c>
      <c r="BB19" s="49">
        <v>41639</v>
      </c>
    </row>
    <row r="20" spans="1:56" s="99" customFormat="1" ht="63.75" customHeight="1" x14ac:dyDescent="0.25">
      <c r="A20" s="43"/>
      <c r="C20" s="98"/>
      <c r="D20" s="98"/>
      <c r="E20" s="44"/>
      <c r="G20" s="45"/>
      <c r="J20" s="51"/>
      <c r="K20" s="97"/>
      <c r="L20" s="32"/>
      <c r="M20" s="46"/>
      <c r="O20" s="98"/>
      <c r="P20" s="98"/>
      <c r="Q20" s="80"/>
      <c r="R20" s="33"/>
      <c r="S20" s="80"/>
      <c r="T20" s="33"/>
      <c r="U20" s="48"/>
      <c r="Z20" s="98" t="s">
        <v>202</v>
      </c>
      <c r="AA20" s="54">
        <v>369.91192372881358</v>
      </c>
      <c r="AB20" s="54"/>
      <c r="AD20" s="48"/>
      <c r="AE20" s="59"/>
      <c r="AF20" s="82"/>
      <c r="AG20" s="83"/>
      <c r="AH20" s="82"/>
      <c r="AI20" s="37"/>
      <c r="AL20" s="38"/>
      <c r="AM20" s="38"/>
      <c r="AN20" s="38"/>
      <c r="AO20" s="49"/>
      <c r="AP20" s="49"/>
      <c r="AQ20" s="38"/>
      <c r="AV20" s="49"/>
      <c r="AW20" s="49"/>
      <c r="AZ20" s="49"/>
      <c r="BA20" s="49"/>
      <c r="BB20" s="49"/>
    </row>
    <row r="21" spans="1:56" s="99" customFormat="1" x14ac:dyDescent="0.25">
      <c r="C21" s="98"/>
      <c r="D21" s="50"/>
      <c r="L21" s="32"/>
      <c r="P21" s="98"/>
      <c r="Q21" s="80"/>
      <c r="R21" s="33"/>
      <c r="S21" s="80"/>
      <c r="T21" s="33"/>
      <c r="U21" s="48"/>
      <c r="Z21" s="98" t="s">
        <v>203</v>
      </c>
      <c r="AA21" s="54">
        <v>396.10640677966103</v>
      </c>
      <c r="AB21" s="54"/>
      <c r="AD21" s="48"/>
      <c r="AE21" s="36"/>
      <c r="AF21" s="82"/>
      <c r="AG21" s="83"/>
      <c r="AH21" s="82"/>
      <c r="AL21" s="38"/>
      <c r="AM21" s="38"/>
      <c r="AN21" s="38"/>
      <c r="AQ21" s="38"/>
      <c r="BD21" s="98"/>
    </row>
    <row r="22" spans="1:56" x14ac:dyDescent="0.25">
      <c r="C22" s="96"/>
      <c r="D22" s="96"/>
      <c r="L22" s="32"/>
      <c r="O22" s="96"/>
      <c r="P22" s="96"/>
      <c r="Q22" s="80"/>
      <c r="R22" s="33"/>
      <c r="S22" s="80"/>
      <c r="T22" s="33"/>
      <c r="U22" s="102"/>
      <c r="V22" s="99"/>
      <c r="W22" s="99"/>
      <c r="X22" s="99"/>
      <c r="Z22" s="98" t="s">
        <v>204</v>
      </c>
      <c r="AA22" s="54">
        <v>411.55300000000005</v>
      </c>
      <c r="AB22" s="54"/>
      <c r="AD22" s="95"/>
      <c r="AE22" s="102"/>
      <c r="AF22" s="82"/>
      <c r="AG22" s="83"/>
      <c r="AH22" s="82"/>
      <c r="AI22" s="37"/>
      <c r="AJ22" s="99"/>
      <c r="AL22" s="38"/>
      <c r="AM22" s="38"/>
      <c r="AN22" s="38"/>
      <c r="AO22" s="57"/>
      <c r="AP22" s="57"/>
      <c r="AQ22" s="38"/>
      <c r="AV22" s="57"/>
      <c r="AW22" s="57"/>
      <c r="AZ22" s="57"/>
      <c r="BA22" s="57"/>
      <c r="BB22" s="57"/>
    </row>
    <row r="23" spans="1:56" s="99" customFormat="1" ht="30" x14ac:dyDescent="0.25">
      <c r="A23" s="43">
        <v>3</v>
      </c>
      <c r="C23" s="98" t="s">
        <v>175</v>
      </c>
      <c r="D23" s="98" t="s">
        <v>175</v>
      </c>
      <c r="L23" s="32" t="s">
        <v>199</v>
      </c>
      <c r="N23" s="99">
        <v>1</v>
      </c>
      <c r="O23" s="98" t="s">
        <v>176</v>
      </c>
      <c r="P23" s="96" t="s">
        <v>177</v>
      </c>
      <c r="Q23" s="80">
        <v>997.03389830508479</v>
      </c>
      <c r="R23" s="33">
        <v>1176.5</v>
      </c>
      <c r="S23" s="80">
        <v>1056.4661016949153</v>
      </c>
      <c r="T23" s="33">
        <v>1246.6300000000001</v>
      </c>
      <c r="U23" s="80">
        <v>997.03389830508479</v>
      </c>
      <c r="V23" s="99" t="s">
        <v>60</v>
      </c>
      <c r="W23" s="99" t="s">
        <v>60</v>
      </c>
      <c r="X23" s="99">
        <v>34</v>
      </c>
      <c r="Y23" s="99">
        <v>3</v>
      </c>
      <c r="Z23" s="98" t="s">
        <v>193</v>
      </c>
      <c r="AA23" s="54">
        <v>831.50593220338988</v>
      </c>
      <c r="AB23" s="54"/>
      <c r="AD23" s="48"/>
      <c r="AE23" s="36">
        <v>831.50593220338988</v>
      </c>
      <c r="AF23" s="54">
        <v>981.17700000000002</v>
      </c>
      <c r="AG23" s="98" t="s">
        <v>193</v>
      </c>
      <c r="AH23" s="54">
        <v>981.17700000000002</v>
      </c>
      <c r="AJ23" s="99">
        <v>267650</v>
      </c>
      <c r="AK23" s="99" t="s">
        <v>184</v>
      </c>
      <c r="AL23" s="38">
        <v>41501</v>
      </c>
      <c r="AM23" s="38">
        <v>41501</v>
      </c>
      <c r="AN23" s="38">
        <v>41507.5</v>
      </c>
      <c r="AO23" s="49">
        <v>41530</v>
      </c>
      <c r="AP23" s="49">
        <v>41530</v>
      </c>
      <c r="AQ23" s="38" t="s">
        <v>208</v>
      </c>
      <c r="AV23" s="49">
        <v>41542</v>
      </c>
      <c r="AW23" s="49">
        <v>41542</v>
      </c>
      <c r="AZ23" s="49">
        <v>41542</v>
      </c>
      <c r="BA23" s="49">
        <v>41542</v>
      </c>
      <c r="BB23" s="49">
        <v>41639</v>
      </c>
      <c r="BD23" s="98"/>
    </row>
    <row r="24" spans="1:56" s="99" customFormat="1" x14ac:dyDescent="0.25">
      <c r="C24" s="98"/>
      <c r="D24" s="50"/>
      <c r="L24" s="32"/>
      <c r="P24" s="98"/>
      <c r="Q24" s="80"/>
      <c r="R24" s="33"/>
      <c r="S24" s="80"/>
      <c r="T24" s="33"/>
      <c r="U24" s="80"/>
      <c r="Z24" s="98" t="s">
        <v>195</v>
      </c>
      <c r="AA24" s="54">
        <v>910.67699152542389</v>
      </c>
      <c r="AB24" s="54"/>
      <c r="AD24" s="48"/>
      <c r="AE24" s="36"/>
      <c r="AF24" s="48"/>
      <c r="AG24" s="83"/>
      <c r="AH24" s="82"/>
      <c r="AL24" s="38"/>
      <c r="AM24" s="38"/>
      <c r="AN24" s="38"/>
      <c r="AQ24" s="38"/>
      <c r="BD24" s="98"/>
    </row>
    <row r="25" spans="1:56" ht="89.25" customHeight="1" x14ac:dyDescent="0.25">
      <c r="C25" s="96"/>
      <c r="D25" s="96"/>
      <c r="L25" s="32"/>
      <c r="O25" s="96"/>
      <c r="P25" s="96"/>
      <c r="Q25" s="80"/>
      <c r="R25" s="33"/>
      <c r="S25" s="80"/>
      <c r="T25" s="33"/>
      <c r="U25" s="80"/>
      <c r="V25" s="99"/>
      <c r="W25" s="99"/>
      <c r="X25" s="99"/>
      <c r="Z25" s="98" t="s">
        <v>205</v>
      </c>
      <c r="AA25" s="54">
        <v>994.3610000000001</v>
      </c>
      <c r="AB25" s="54"/>
      <c r="AD25" s="95"/>
      <c r="AE25" s="94"/>
      <c r="AF25" s="55"/>
      <c r="AG25" s="83"/>
      <c r="AH25" s="82"/>
      <c r="AI25" s="37"/>
      <c r="AJ25" s="99"/>
      <c r="AL25" s="38"/>
      <c r="AM25" s="38"/>
      <c r="AN25" s="38"/>
      <c r="AO25" s="57"/>
      <c r="AP25" s="57"/>
      <c r="AQ25" s="38"/>
      <c r="AV25" s="57"/>
      <c r="AW25" s="57"/>
      <c r="AZ25" s="57"/>
      <c r="BA25" s="57"/>
      <c r="BB25" s="57"/>
    </row>
    <row r="26" spans="1:56" s="99" customFormat="1" ht="36" customHeight="1" x14ac:dyDescent="0.25">
      <c r="A26" s="43">
        <v>3</v>
      </c>
      <c r="C26" s="98" t="s">
        <v>175</v>
      </c>
      <c r="D26" s="98" t="s">
        <v>175</v>
      </c>
      <c r="L26" s="32" t="s">
        <v>200</v>
      </c>
      <c r="N26" s="99">
        <v>1</v>
      </c>
      <c r="O26" s="98" t="s">
        <v>176</v>
      </c>
      <c r="P26" s="96" t="s">
        <v>177</v>
      </c>
      <c r="Q26" s="80">
        <v>463.30508474576277</v>
      </c>
      <c r="R26" s="33">
        <v>546.70000000000005</v>
      </c>
      <c r="S26" s="80">
        <v>533.3559322033899</v>
      </c>
      <c r="T26" s="33">
        <v>629.36</v>
      </c>
      <c r="U26" s="80">
        <v>463.30508474576277</v>
      </c>
      <c r="V26" s="99" t="s">
        <v>60</v>
      </c>
      <c r="W26" s="99" t="s">
        <v>60</v>
      </c>
      <c r="X26" s="99">
        <v>23</v>
      </c>
      <c r="Y26" s="99">
        <v>2</v>
      </c>
      <c r="Z26" s="98" t="s">
        <v>178</v>
      </c>
      <c r="AA26" s="54">
        <v>635.09228813559332</v>
      </c>
      <c r="AB26" s="54"/>
      <c r="AD26" s="48"/>
      <c r="AE26" s="54">
        <v>635.09228813559332</v>
      </c>
      <c r="AF26" s="48">
        <v>749.40890000000013</v>
      </c>
      <c r="AG26" s="98" t="s">
        <v>178</v>
      </c>
      <c r="AH26" s="48">
        <v>749.40890000000013</v>
      </c>
      <c r="AJ26" s="99">
        <v>267651</v>
      </c>
      <c r="AK26" s="99" t="s">
        <v>184</v>
      </c>
      <c r="AL26" s="38">
        <v>41501</v>
      </c>
      <c r="AM26" s="38">
        <v>41501</v>
      </c>
      <c r="AN26" s="38">
        <v>41507.510416666664</v>
      </c>
      <c r="AO26" s="49">
        <v>41530</v>
      </c>
      <c r="AP26" s="49">
        <v>41530</v>
      </c>
      <c r="AQ26" s="38" t="s">
        <v>209</v>
      </c>
      <c r="AV26" s="49">
        <v>41542</v>
      </c>
      <c r="AW26" s="49">
        <v>41542</v>
      </c>
      <c r="AZ26" s="49">
        <v>41542</v>
      </c>
      <c r="BA26" s="49">
        <v>41542</v>
      </c>
      <c r="BB26" s="49">
        <v>41639</v>
      </c>
      <c r="BD26" s="98"/>
    </row>
    <row r="27" spans="1:56" s="99" customFormat="1" ht="32.25" customHeight="1" x14ac:dyDescent="0.25">
      <c r="C27" s="98"/>
      <c r="D27" s="98"/>
      <c r="L27" s="32"/>
      <c r="O27" s="98"/>
      <c r="P27" s="98"/>
      <c r="Q27" s="47"/>
      <c r="R27" s="33"/>
      <c r="S27" s="47"/>
      <c r="T27" s="33"/>
      <c r="U27" s="48"/>
      <c r="Z27" s="98" t="s">
        <v>206</v>
      </c>
      <c r="AA27" s="54">
        <v>666.84690677966114</v>
      </c>
      <c r="AB27" s="54"/>
      <c r="AD27" s="48"/>
      <c r="AE27" s="36"/>
      <c r="AF27" s="48"/>
      <c r="AG27" s="83"/>
      <c r="AH27" s="82"/>
      <c r="AM27" s="38"/>
      <c r="AN27" s="79"/>
      <c r="AQ27" s="84"/>
      <c r="BD27" s="98"/>
    </row>
    <row r="28" spans="1:56" s="99" customFormat="1" ht="32.25" customHeight="1" x14ac:dyDescent="0.25">
      <c r="A28" s="99">
        <v>3</v>
      </c>
      <c r="C28" s="98" t="s">
        <v>175</v>
      </c>
      <c r="D28" s="98" t="s">
        <v>175</v>
      </c>
      <c r="L28" s="32" t="s">
        <v>210</v>
      </c>
      <c r="N28" s="99">
        <v>1</v>
      </c>
      <c r="O28" s="98" t="s">
        <v>176</v>
      </c>
      <c r="P28" s="96" t="s">
        <v>177</v>
      </c>
      <c r="Q28" s="47">
        <v>1723.5</v>
      </c>
      <c r="R28" s="33">
        <v>2033.73</v>
      </c>
      <c r="S28" s="47">
        <v>1095.0932203389832</v>
      </c>
      <c r="T28" s="33">
        <v>1292.21</v>
      </c>
      <c r="U28" s="33">
        <v>1095.0932203389832</v>
      </c>
      <c r="V28" s="99" t="s">
        <v>60</v>
      </c>
      <c r="W28" s="99" t="s">
        <v>60</v>
      </c>
      <c r="X28" s="99">
        <v>19</v>
      </c>
      <c r="Y28" s="99">
        <v>7</v>
      </c>
      <c r="Z28" s="54" t="s">
        <v>227</v>
      </c>
      <c r="AA28" s="54">
        <v>1039.6679067796611</v>
      </c>
      <c r="AB28" s="98" t="s">
        <v>201</v>
      </c>
      <c r="AD28" s="48"/>
      <c r="AE28" s="36">
        <v>1039.6679067796611</v>
      </c>
      <c r="AF28" s="36">
        <v>1226.8081299999999</v>
      </c>
      <c r="AG28" s="54" t="s">
        <v>227</v>
      </c>
      <c r="AH28" s="36">
        <v>1226.8081299999999</v>
      </c>
      <c r="AJ28" s="99">
        <v>267640</v>
      </c>
      <c r="AK28" s="99" t="s">
        <v>184</v>
      </c>
      <c r="AL28" s="38">
        <v>41501</v>
      </c>
      <c r="AM28" s="38">
        <v>41501</v>
      </c>
      <c r="AN28" s="38">
        <v>41507.46875</v>
      </c>
      <c r="AO28" s="49">
        <v>41530</v>
      </c>
      <c r="AP28" s="49">
        <v>41530</v>
      </c>
      <c r="AQ28" s="38" t="s">
        <v>267</v>
      </c>
      <c r="AV28" s="49">
        <v>41542</v>
      </c>
      <c r="AW28" s="49">
        <v>41542</v>
      </c>
      <c r="AZ28" s="49">
        <v>41542</v>
      </c>
      <c r="BA28" s="49">
        <v>41542</v>
      </c>
      <c r="BB28" s="49">
        <v>41639</v>
      </c>
      <c r="BD28" s="98"/>
    </row>
    <row r="29" spans="1:56" s="99" customFormat="1" ht="25.5" customHeight="1" x14ac:dyDescent="0.25">
      <c r="C29" s="98"/>
      <c r="D29" s="98"/>
      <c r="L29" s="32"/>
      <c r="O29" s="98"/>
      <c r="P29" s="98"/>
      <c r="Q29" s="47"/>
      <c r="R29" s="33"/>
      <c r="S29" s="47"/>
      <c r="T29" s="33"/>
      <c r="U29" s="33"/>
      <c r="Z29" s="98" t="s">
        <v>228</v>
      </c>
      <c r="AA29" s="54">
        <v>1067.7955084745763</v>
      </c>
      <c r="AB29" s="81"/>
      <c r="AD29" s="48"/>
      <c r="AE29" s="36"/>
      <c r="AF29" s="82"/>
      <c r="AG29" s="83"/>
      <c r="AH29" s="82"/>
      <c r="AL29" s="38"/>
      <c r="AM29" s="38"/>
      <c r="AN29" s="38"/>
      <c r="AQ29" s="38"/>
      <c r="BD29" s="98"/>
    </row>
    <row r="30" spans="1:56" ht="16.5" customHeight="1" x14ac:dyDescent="0.25">
      <c r="C30" s="96"/>
      <c r="D30" s="96"/>
      <c r="L30" s="32"/>
      <c r="O30" s="96"/>
      <c r="P30" s="96"/>
      <c r="Q30" s="47"/>
      <c r="R30" s="33"/>
      <c r="S30" s="47"/>
      <c r="T30" s="33"/>
      <c r="U30" s="33"/>
      <c r="V30" s="99"/>
      <c r="W30" s="99"/>
      <c r="X30" s="99"/>
      <c r="Z30" s="54" t="s">
        <v>193</v>
      </c>
      <c r="AA30" s="54">
        <v>1067.9127118644069</v>
      </c>
      <c r="AB30" s="81"/>
      <c r="AD30" s="102"/>
      <c r="AE30" s="94"/>
      <c r="AF30" s="82"/>
      <c r="AG30" s="83"/>
      <c r="AH30" s="82"/>
      <c r="AI30" s="37"/>
      <c r="AJ30" s="99"/>
      <c r="AL30" s="38"/>
      <c r="AM30" s="38"/>
      <c r="AN30" s="38"/>
      <c r="AO30" s="57"/>
      <c r="AP30" s="57"/>
      <c r="AQ30" s="38"/>
      <c r="AV30" s="57"/>
      <c r="AW30" s="57"/>
      <c r="AZ30" s="57"/>
      <c r="BA30" s="57"/>
      <c r="BB30" s="57"/>
    </row>
    <row r="31" spans="1:56" s="99" customFormat="1" x14ac:dyDescent="0.25">
      <c r="C31" s="98"/>
      <c r="D31" s="50"/>
      <c r="L31" s="32"/>
      <c r="P31" s="98"/>
      <c r="Q31" s="47"/>
      <c r="R31" s="33"/>
      <c r="S31" s="47"/>
      <c r="T31" s="33"/>
      <c r="U31" s="33"/>
      <c r="Z31" s="98" t="s">
        <v>178</v>
      </c>
      <c r="AA31" s="54">
        <v>1254.7383559322034</v>
      </c>
      <c r="AB31" s="81"/>
      <c r="AD31" s="48"/>
      <c r="AE31" s="36"/>
      <c r="AF31" s="82"/>
      <c r="AG31" s="83"/>
      <c r="AH31" s="82"/>
      <c r="AL31" s="38"/>
      <c r="AM31" s="38"/>
      <c r="AN31" s="38"/>
      <c r="AQ31" s="38"/>
      <c r="BD31" s="98"/>
    </row>
    <row r="32" spans="1:56" x14ac:dyDescent="0.25">
      <c r="C32" s="96"/>
      <c r="D32" s="96"/>
      <c r="L32" s="32"/>
      <c r="O32" s="96"/>
      <c r="P32" s="96"/>
      <c r="Q32" s="47"/>
      <c r="R32" s="33"/>
      <c r="S32" s="47"/>
      <c r="T32" s="33"/>
      <c r="U32" s="33"/>
      <c r="V32" s="99"/>
      <c r="W32" s="99"/>
      <c r="X32" s="99"/>
      <c r="Z32" s="98" t="s">
        <v>201</v>
      </c>
      <c r="AA32" s="54">
        <v>1507.8593220338983</v>
      </c>
      <c r="AB32" s="81"/>
      <c r="AD32" s="95"/>
      <c r="AE32" s="94"/>
      <c r="AF32" s="82"/>
      <c r="AG32" s="83"/>
      <c r="AH32" s="82"/>
      <c r="AI32" s="37"/>
      <c r="AJ32" s="99"/>
      <c r="AL32" s="38"/>
      <c r="AM32" s="38"/>
      <c r="AN32" s="38"/>
      <c r="AO32" s="57"/>
      <c r="AP32" s="57"/>
      <c r="AQ32" s="38"/>
      <c r="AV32" s="57"/>
      <c r="AW32" s="57"/>
      <c r="AZ32" s="57"/>
      <c r="BA32" s="57"/>
      <c r="BB32" s="57"/>
    </row>
    <row r="33" spans="1:56" s="99" customFormat="1" x14ac:dyDescent="0.25">
      <c r="C33" s="98"/>
      <c r="D33" s="50"/>
      <c r="L33" s="32"/>
      <c r="P33" s="98"/>
      <c r="Q33" s="47"/>
      <c r="R33" s="33"/>
      <c r="S33" s="47"/>
      <c r="T33" s="33"/>
      <c r="U33" s="33"/>
      <c r="Z33" s="98" t="s">
        <v>229</v>
      </c>
      <c r="AA33" s="54">
        <v>1764.626</v>
      </c>
      <c r="AB33" s="81"/>
      <c r="AD33" s="48"/>
      <c r="AE33" s="36"/>
      <c r="AF33" s="82"/>
      <c r="AG33" s="83"/>
      <c r="AH33" s="82"/>
      <c r="AL33" s="38"/>
      <c r="AM33" s="38"/>
      <c r="AN33" s="38"/>
      <c r="AQ33" s="38"/>
      <c r="BD33" s="98"/>
    </row>
    <row r="34" spans="1:56" ht="34.5" customHeight="1" x14ac:dyDescent="0.25">
      <c r="C34" s="96"/>
      <c r="D34" s="96"/>
      <c r="L34" s="32"/>
      <c r="O34" s="96"/>
      <c r="P34" s="96"/>
      <c r="Q34" s="47"/>
      <c r="R34" s="33"/>
      <c r="S34" s="47"/>
      <c r="T34" s="33"/>
      <c r="U34" s="33"/>
      <c r="V34" s="99"/>
      <c r="W34" s="99"/>
      <c r="X34" s="99"/>
      <c r="Z34" s="98" t="s">
        <v>195</v>
      </c>
      <c r="AA34" s="54">
        <v>2024.1777203389829</v>
      </c>
      <c r="AB34" s="81"/>
      <c r="AD34" s="95"/>
      <c r="AE34" s="94"/>
      <c r="AF34" s="82"/>
      <c r="AG34" s="83"/>
      <c r="AH34" s="82"/>
      <c r="AI34" s="37"/>
      <c r="AJ34" s="99"/>
      <c r="AL34" s="38"/>
      <c r="AM34" s="38"/>
      <c r="AN34" s="38"/>
      <c r="AO34" s="57"/>
      <c r="AP34" s="57"/>
      <c r="AQ34" s="38"/>
      <c r="AV34" s="57"/>
      <c r="AW34" s="57"/>
      <c r="AZ34" s="57"/>
      <c r="BA34" s="57"/>
      <c r="BB34" s="57"/>
    </row>
    <row r="35" spans="1:56" s="99" customFormat="1" ht="39.75" customHeight="1" x14ac:dyDescent="0.25">
      <c r="A35" s="99">
        <v>3</v>
      </c>
      <c r="C35" s="98" t="s">
        <v>175</v>
      </c>
      <c r="D35" s="98" t="s">
        <v>175</v>
      </c>
      <c r="L35" s="32" t="s">
        <v>211</v>
      </c>
      <c r="N35" s="99">
        <v>1</v>
      </c>
      <c r="O35" s="98" t="s">
        <v>176</v>
      </c>
      <c r="P35" s="96" t="s">
        <v>177</v>
      </c>
      <c r="Q35" s="47">
        <v>75.644067796610173</v>
      </c>
      <c r="R35" s="33">
        <v>89.26</v>
      </c>
      <c r="S35" s="47">
        <v>117.32203389830509</v>
      </c>
      <c r="T35" s="33">
        <v>138.44</v>
      </c>
      <c r="U35" s="47">
        <v>75.644067796610173</v>
      </c>
      <c r="V35" s="99" t="s">
        <v>60</v>
      </c>
      <c r="W35" s="99" t="s">
        <v>60</v>
      </c>
      <c r="X35" s="99">
        <v>12</v>
      </c>
      <c r="Y35" s="99">
        <v>2</v>
      </c>
      <c r="Z35" s="98" t="s">
        <v>230</v>
      </c>
      <c r="AA35" s="54">
        <v>58.059533898305084</v>
      </c>
      <c r="AB35" s="81"/>
      <c r="AD35" s="48"/>
      <c r="AE35" s="48">
        <v>58.059533898305084</v>
      </c>
      <c r="AF35" s="54">
        <v>68.510249999999999</v>
      </c>
      <c r="AG35" s="98" t="s">
        <v>230</v>
      </c>
      <c r="AH35" s="54">
        <v>68.510249999999999</v>
      </c>
      <c r="AJ35" s="99">
        <v>267655</v>
      </c>
      <c r="AK35" s="99" t="s">
        <v>184</v>
      </c>
      <c r="AL35" s="38">
        <v>41501</v>
      </c>
      <c r="AM35" s="38">
        <v>41501</v>
      </c>
      <c r="AN35" s="38">
        <v>41507.53125</v>
      </c>
      <c r="AO35" s="49">
        <v>41530</v>
      </c>
      <c r="AP35" s="49">
        <v>41530</v>
      </c>
      <c r="AQ35" s="38" t="s">
        <v>268</v>
      </c>
      <c r="AV35" s="49">
        <v>41542</v>
      </c>
      <c r="AW35" s="49">
        <v>41542</v>
      </c>
      <c r="AZ35" s="49">
        <v>41542</v>
      </c>
      <c r="BA35" s="49">
        <v>41542</v>
      </c>
      <c r="BB35" s="49">
        <v>41639</v>
      </c>
      <c r="BD35" s="98"/>
    </row>
    <row r="36" spans="1:56" ht="46.5" customHeight="1" x14ac:dyDescent="0.25">
      <c r="C36" s="96"/>
      <c r="D36" s="96"/>
      <c r="L36" s="32"/>
      <c r="O36" s="96"/>
      <c r="P36" s="96"/>
      <c r="Q36" s="47"/>
      <c r="R36" s="33"/>
      <c r="S36" s="47"/>
      <c r="T36" s="33"/>
      <c r="U36" s="33"/>
      <c r="V36" s="99"/>
      <c r="W36" s="99"/>
      <c r="X36" s="99"/>
      <c r="Z36" s="98" t="s">
        <v>231</v>
      </c>
      <c r="AA36" s="54">
        <v>67.73</v>
      </c>
      <c r="AB36" s="81"/>
      <c r="AD36" s="95"/>
      <c r="AF36" s="82"/>
      <c r="AG36" s="83"/>
      <c r="AH36" s="82"/>
      <c r="AI36" s="37"/>
      <c r="AJ36" s="99"/>
      <c r="AL36" s="38"/>
      <c r="AM36" s="38"/>
      <c r="AN36" s="38"/>
      <c r="AO36" s="57"/>
      <c r="AP36" s="57"/>
      <c r="AQ36" s="38"/>
      <c r="AV36" s="57"/>
      <c r="AW36" s="57"/>
      <c r="AZ36" s="57"/>
      <c r="BA36" s="57"/>
      <c r="BB36" s="57"/>
    </row>
    <row r="37" spans="1:56" s="99" customFormat="1" ht="30" x14ac:dyDescent="0.25">
      <c r="A37" s="99">
        <v>3</v>
      </c>
      <c r="C37" s="98" t="s">
        <v>175</v>
      </c>
      <c r="D37" s="98" t="s">
        <v>175</v>
      </c>
      <c r="L37" s="32" t="s">
        <v>212</v>
      </c>
      <c r="N37" s="99">
        <v>1</v>
      </c>
      <c r="O37" s="98" t="s">
        <v>176</v>
      </c>
      <c r="P37" s="96" t="s">
        <v>177</v>
      </c>
      <c r="Q37" s="47">
        <v>2029.6694915254241</v>
      </c>
      <c r="R37" s="33">
        <v>2395.0100000000002</v>
      </c>
      <c r="S37" s="47">
        <v>1073.3983050847457</v>
      </c>
      <c r="T37" s="33">
        <v>1266.6099999999999</v>
      </c>
      <c r="U37" s="47">
        <v>1073.3983050847457</v>
      </c>
      <c r="V37" s="99" t="s">
        <v>60</v>
      </c>
      <c r="W37" s="99" t="s">
        <v>60</v>
      </c>
      <c r="X37" s="99">
        <v>28</v>
      </c>
      <c r="Y37" s="99">
        <v>3</v>
      </c>
      <c r="Z37" s="98" t="s">
        <v>241</v>
      </c>
      <c r="AA37" s="54">
        <v>1063.3050847457628</v>
      </c>
      <c r="AB37" s="98" t="s">
        <v>241</v>
      </c>
      <c r="AD37" s="48"/>
      <c r="AE37" s="36">
        <v>1503.6146222349898</v>
      </c>
      <c r="AF37" s="54">
        <v>1774.265254237288</v>
      </c>
      <c r="AG37" s="98" t="s">
        <v>178</v>
      </c>
      <c r="AH37" s="54">
        <v>1774.265254237288</v>
      </c>
      <c r="AJ37" s="99">
        <v>267656</v>
      </c>
      <c r="AK37" s="99" t="s">
        <v>184</v>
      </c>
      <c r="AL37" s="38">
        <v>41501</v>
      </c>
      <c r="AM37" s="38">
        <v>41501</v>
      </c>
      <c r="AN37" s="38">
        <v>41507.59375</v>
      </c>
      <c r="AO37" s="49">
        <v>41571</v>
      </c>
      <c r="AP37" s="49">
        <v>41571</v>
      </c>
      <c r="AQ37" s="38" t="s">
        <v>308</v>
      </c>
      <c r="AV37" s="49">
        <v>41578</v>
      </c>
      <c r="AW37" s="49">
        <v>41578</v>
      </c>
      <c r="AZ37" s="49">
        <v>41578</v>
      </c>
      <c r="BA37" s="49">
        <v>41578</v>
      </c>
      <c r="BB37" s="49">
        <v>41639</v>
      </c>
      <c r="BD37" s="98"/>
    </row>
    <row r="38" spans="1:56" s="99" customFormat="1" x14ac:dyDescent="0.25">
      <c r="C38" s="98"/>
      <c r="D38" s="98"/>
      <c r="L38" s="32"/>
      <c r="O38" s="98"/>
      <c r="P38" s="96"/>
      <c r="Q38" s="47"/>
      <c r="R38" s="33"/>
      <c r="S38" s="47"/>
      <c r="T38" s="33"/>
      <c r="U38" s="47"/>
      <c r="Z38" s="98" t="s">
        <v>178</v>
      </c>
      <c r="AA38" s="54">
        <v>1774.265254237288</v>
      </c>
      <c r="AB38" s="81"/>
      <c r="AD38" s="48"/>
      <c r="AE38" s="36"/>
      <c r="AF38" s="82"/>
      <c r="AG38" s="83"/>
      <c r="AH38" s="82"/>
      <c r="AL38" s="38"/>
      <c r="AM38" s="38"/>
      <c r="AN38" s="38"/>
      <c r="AO38" s="49"/>
      <c r="AP38" s="49"/>
      <c r="AQ38" s="38"/>
      <c r="AV38" s="49"/>
      <c r="AW38" s="49"/>
      <c r="AZ38" s="49"/>
      <c r="BA38" s="49"/>
      <c r="BB38" s="49"/>
      <c r="BD38" s="98"/>
    </row>
    <row r="39" spans="1:56" s="99" customFormat="1" x14ac:dyDescent="0.25">
      <c r="C39" s="98"/>
      <c r="D39" s="98"/>
      <c r="L39" s="32"/>
      <c r="O39" s="98"/>
      <c r="P39" s="96"/>
      <c r="Q39" s="47"/>
      <c r="R39" s="33"/>
      <c r="S39" s="47"/>
      <c r="T39" s="33"/>
      <c r="U39" s="47"/>
      <c r="Z39" s="98" t="s">
        <v>206</v>
      </c>
      <c r="AA39" s="54">
        <v>1862.9779661016948</v>
      </c>
      <c r="AB39" s="81"/>
      <c r="AD39" s="48"/>
      <c r="AE39" s="36"/>
      <c r="AF39" s="82"/>
      <c r="AG39" s="83"/>
      <c r="AH39" s="82"/>
      <c r="AL39" s="38"/>
      <c r="AM39" s="38"/>
      <c r="AN39" s="38"/>
      <c r="AO39" s="49"/>
      <c r="AP39" s="49"/>
      <c r="AQ39" s="38"/>
      <c r="AV39" s="49"/>
      <c r="AW39" s="49"/>
      <c r="AZ39" s="49"/>
      <c r="BA39" s="49"/>
      <c r="BB39" s="49"/>
      <c r="BD39" s="98"/>
    </row>
    <row r="40" spans="1:56" s="99" customFormat="1" ht="45" x14ac:dyDescent="0.25">
      <c r="A40" s="99">
        <v>3</v>
      </c>
      <c r="C40" s="98" t="s">
        <v>175</v>
      </c>
      <c r="D40" s="98" t="s">
        <v>175</v>
      </c>
      <c r="L40" s="32" t="s">
        <v>213</v>
      </c>
      <c r="N40" s="99">
        <v>1</v>
      </c>
      <c r="O40" s="98" t="s">
        <v>176</v>
      </c>
      <c r="P40" s="96" t="s">
        <v>177</v>
      </c>
      <c r="Q40" s="47">
        <v>1299.8305084745764</v>
      </c>
      <c r="R40" s="33">
        <v>1533.8</v>
      </c>
      <c r="S40" s="47">
        <v>1169.8474576271187</v>
      </c>
      <c r="T40" s="33">
        <v>1380.42</v>
      </c>
      <c r="U40" s="47">
        <v>1169.8474576271187</v>
      </c>
      <c r="V40" s="34" t="s">
        <v>338</v>
      </c>
      <c r="W40" s="34" t="s">
        <v>338</v>
      </c>
      <c r="X40" s="99">
        <v>7</v>
      </c>
      <c r="Y40" s="99">
        <v>7</v>
      </c>
      <c r="Z40" s="98" t="s">
        <v>232</v>
      </c>
      <c r="AA40" s="54">
        <v>1152.2868050847458</v>
      </c>
      <c r="AB40" s="98" t="s">
        <v>233</v>
      </c>
      <c r="AD40" s="48"/>
      <c r="AE40" s="36">
        <v>1152.2868050847458</v>
      </c>
      <c r="AF40" s="54">
        <v>1359.6984299999999</v>
      </c>
      <c r="AG40" s="98" t="s">
        <v>232</v>
      </c>
      <c r="AH40" s="54">
        <v>1359.6984299999999</v>
      </c>
      <c r="AJ40" s="99">
        <v>267657</v>
      </c>
      <c r="AK40" s="99" t="s">
        <v>184</v>
      </c>
      <c r="AL40" s="38">
        <v>41501</v>
      </c>
      <c r="AM40" s="38">
        <v>41501</v>
      </c>
      <c r="AN40" s="38">
        <v>41507.604166666664</v>
      </c>
      <c r="AO40" s="49">
        <v>41530</v>
      </c>
      <c r="AP40" s="49">
        <v>41530</v>
      </c>
      <c r="AQ40" s="38" t="s">
        <v>259</v>
      </c>
      <c r="AV40" s="49">
        <v>41542</v>
      </c>
      <c r="AW40" s="49">
        <v>41542</v>
      </c>
      <c r="AZ40" s="49">
        <v>41542</v>
      </c>
      <c r="BA40" s="49">
        <v>41542</v>
      </c>
      <c r="BB40" s="49">
        <v>41639</v>
      </c>
      <c r="BD40" s="98"/>
    </row>
    <row r="41" spans="1:56" s="99" customFormat="1" x14ac:dyDescent="0.25">
      <c r="C41" s="98"/>
      <c r="L41" s="32"/>
      <c r="P41" s="98"/>
      <c r="Q41" s="47"/>
      <c r="R41" s="33"/>
      <c r="S41" s="47"/>
      <c r="T41" s="33"/>
      <c r="U41" s="33"/>
      <c r="V41" s="98"/>
      <c r="W41" s="98"/>
      <c r="Z41" s="98" t="s">
        <v>233</v>
      </c>
      <c r="AA41" s="54">
        <v>1158.1356271186442</v>
      </c>
      <c r="AB41" s="81"/>
      <c r="AD41" s="48"/>
      <c r="AE41" s="36"/>
      <c r="AF41" s="82"/>
      <c r="AG41" s="83"/>
      <c r="AH41" s="82"/>
      <c r="AL41" s="38"/>
      <c r="AM41" s="38"/>
      <c r="AN41" s="38"/>
      <c r="AQ41" s="38"/>
      <c r="BD41" s="98"/>
    </row>
    <row r="42" spans="1:56" s="99" customFormat="1" x14ac:dyDescent="0.25">
      <c r="C42" s="98"/>
      <c r="L42" s="32"/>
      <c r="P42" s="98"/>
      <c r="Q42" s="47"/>
      <c r="R42" s="33"/>
      <c r="S42" s="47"/>
      <c r="T42" s="33"/>
      <c r="U42" s="33"/>
      <c r="V42" s="98"/>
      <c r="W42" s="98"/>
      <c r="Z42" s="98" t="s">
        <v>234</v>
      </c>
      <c r="AA42" s="54">
        <v>1163.9897966101694</v>
      </c>
      <c r="AB42" s="81"/>
      <c r="AD42" s="48"/>
      <c r="AE42" s="36"/>
      <c r="AF42" s="82"/>
      <c r="AG42" s="83"/>
      <c r="AH42" s="82"/>
      <c r="AL42" s="38"/>
      <c r="AM42" s="38"/>
      <c r="AN42" s="38"/>
      <c r="AQ42" s="38"/>
      <c r="BD42" s="98"/>
    </row>
    <row r="43" spans="1:56" s="99" customFormat="1" x14ac:dyDescent="0.25">
      <c r="C43" s="98"/>
      <c r="L43" s="32"/>
      <c r="P43" s="98"/>
      <c r="Q43" s="47"/>
      <c r="R43" s="33"/>
      <c r="S43" s="47"/>
      <c r="T43" s="33"/>
      <c r="U43" s="33"/>
      <c r="V43" s="98"/>
      <c r="W43" s="98"/>
      <c r="Z43" s="98" t="s">
        <v>235</v>
      </c>
      <c r="AA43" s="54">
        <v>1168.6772033898305</v>
      </c>
      <c r="AB43" s="81"/>
      <c r="AD43" s="48"/>
      <c r="AE43" s="36"/>
      <c r="AF43" s="82"/>
      <c r="AG43" s="83"/>
      <c r="AH43" s="82"/>
      <c r="AL43" s="38"/>
      <c r="AM43" s="38"/>
      <c r="AN43" s="38"/>
      <c r="AO43" s="49"/>
      <c r="AP43" s="49"/>
      <c r="AQ43" s="38"/>
      <c r="BD43" s="98"/>
    </row>
    <row r="44" spans="1:56" s="99" customFormat="1" ht="30" x14ac:dyDescent="0.25">
      <c r="C44" s="98"/>
      <c r="L44" s="32"/>
      <c r="P44" s="98"/>
      <c r="Q44" s="47"/>
      <c r="R44" s="33"/>
      <c r="S44" s="47"/>
      <c r="T44" s="33"/>
      <c r="U44" s="33"/>
      <c r="V44" s="98"/>
      <c r="W44" s="98"/>
      <c r="Z44" s="98" t="s">
        <v>236</v>
      </c>
      <c r="AA44" s="54">
        <v>1181.5254067796611</v>
      </c>
      <c r="AB44" s="81"/>
      <c r="AD44" s="48"/>
      <c r="AE44" s="36"/>
      <c r="AF44" s="82"/>
      <c r="AG44" s="83"/>
      <c r="AH44" s="82"/>
      <c r="AL44" s="38"/>
      <c r="AM44" s="38"/>
      <c r="AN44" s="38"/>
      <c r="AQ44" s="38"/>
      <c r="BD44" s="98"/>
    </row>
    <row r="45" spans="1:56" s="99" customFormat="1" x14ac:dyDescent="0.25">
      <c r="C45" s="98"/>
      <c r="L45" s="32"/>
      <c r="P45" s="98"/>
      <c r="Q45" s="47"/>
      <c r="R45" s="33"/>
      <c r="S45" s="47"/>
      <c r="T45" s="33"/>
      <c r="U45" s="33"/>
      <c r="V45" s="98"/>
      <c r="W45" s="98"/>
      <c r="Z45" s="98" t="s">
        <v>237</v>
      </c>
      <c r="AA45" s="54">
        <v>1204.9999830508475</v>
      </c>
      <c r="AB45" s="81"/>
      <c r="AD45" s="48"/>
      <c r="AE45" s="36"/>
      <c r="AF45" s="82"/>
      <c r="AG45" s="83"/>
      <c r="AH45" s="82"/>
      <c r="AL45" s="38"/>
      <c r="AM45" s="38"/>
      <c r="AN45" s="38"/>
      <c r="AQ45" s="38"/>
      <c r="BD45" s="98"/>
    </row>
    <row r="46" spans="1:56" ht="63" customHeight="1" x14ac:dyDescent="0.25">
      <c r="C46" s="96"/>
      <c r="D46" s="96"/>
      <c r="L46" s="32"/>
      <c r="N46" s="96"/>
      <c r="O46" s="96"/>
      <c r="P46" s="96"/>
      <c r="Q46" s="47"/>
      <c r="R46" s="33"/>
      <c r="S46" s="47"/>
      <c r="T46" s="33"/>
      <c r="U46" s="33"/>
      <c r="V46" s="98"/>
      <c r="W46" s="98"/>
      <c r="X46" s="99"/>
      <c r="Z46" s="98" t="s">
        <v>238</v>
      </c>
      <c r="AA46" s="54">
        <v>1251.6990000000001</v>
      </c>
      <c r="AB46" s="81"/>
      <c r="AD46" s="95"/>
      <c r="AE46" s="94"/>
      <c r="AF46" s="82"/>
      <c r="AG46" s="83"/>
      <c r="AH46" s="82"/>
      <c r="AI46" s="37"/>
      <c r="AJ46" s="99"/>
      <c r="AL46" s="38"/>
      <c r="AM46" s="38"/>
      <c r="AN46" s="38"/>
      <c r="AO46" s="57"/>
      <c r="AP46" s="57"/>
      <c r="AQ46" s="38"/>
      <c r="AV46" s="57"/>
      <c r="AW46" s="57"/>
      <c r="AZ46" s="57"/>
      <c r="BA46" s="57"/>
      <c r="BB46" s="57"/>
    </row>
    <row r="47" spans="1:56" s="99" customFormat="1" ht="45" x14ac:dyDescent="0.25">
      <c r="A47" s="99">
        <v>3</v>
      </c>
      <c r="C47" s="98" t="s">
        <v>175</v>
      </c>
      <c r="D47" s="98" t="s">
        <v>175</v>
      </c>
      <c r="L47" s="32" t="s">
        <v>214</v>
      </c>
      <c r="N47" s="98">
        <v>1</v>
      </c>
      <c r="O47" s="98" t="s">
        <v>176</v>
      </c>
      <c r="P47" s="96" t="s">
        <v>177</v>
      </c>
      <c r="Q47" s="47">
        <v>1465.3389830508474</v>
      </c>
      <c r="R47" s="33">
        <v>1729.1</v>
      </c>
      <c r="S47" s="47">
        <v>1318.8050847457628</v>
      </c>
      <c r="T47" s="33">
        <v>1556.19</v>
      </c>
      <c r="U47" s="47">
        <v>1318.8050847457628</v>
      </c>
      <c r="V47" s="34" t="s">
        <v>338</v>
      </c>
      <c r="W47" s="34" t="s">
        <v>338</v>
      </c>
      <c r="X47" s="99">
        <v>6</v>
      </c>
      <c r="Y47" s="99">
        <v>6</v>
      </c>
      <c r="Z47" s="98" t="s">
        <v>233</v>
      </c>
      <c r="AA47" s="54">
        <v>1285.8475000000001</v>
      </c>
      <c r="AB47" s="81"/>
      <c r="AD47" s="48"/>
      <c r="AE47" s="36">
        <v>1285.8475000000001</v>
      </c>
      <c r="AF47" s="54">
        <v>1517.3000500000001</v>
      </c>
      <c r="AG47" s="98" t="s">
        <v>233</v>
      </c>
      <c r="AH47" s="54">
        <v>1517.3000500000001</v>
      </c>
      <c r="AJ47" s="99">
        <v>267658</v>
      </c>
      <c r="AK47" s="99" t="s">
        <v>184</v>
      </c>
      <c r="AL47" s="38">
        <v>41501</v>
      </c>
      <c r="AM47" s="38">
        <v>41501</v>
      </c>
      <c r="AN47" s="38">
        <v>41507.614583333336</v>
      </c>
      <c r="AO47" s="49">
        <v>41530</v>
      </c>
      <c r="AP47" s="49">
        <v>41530</v>
      </c>
      <c r="AQ47" s="38" t="s">
        <v>260</v>
      </c>
      <c r="AV47" s="49">
        <v>41542</v>
      </c>
      <c r="AW47" s="49">
        <v>41542</v>
      </c>
      <c r="AZ47" s="49">
        <v>41542</v>
      </c>
      <c r="BA47" s="49">
        <v>41542</v>
      </c>
      <c r="BB47" s="49">
        <v>41639</v>
      </c>
      <c r="BD47" s="98"/>
    </row>
    <row r="48" spans="1:56" s="99" customFormat="1" x14ac:dyDescent="0.25">
      <c r="C48" s="98"/>
      <c r="D48" s="98"/>
      <c r="L48" s="32"/>
      <c r="N48" s="98"/>
      <c r="O48" s="98"/>
      <c r="P48" s="98"/>
      <c r="Q48" s="47"/>
      <c r="R48" s="33"/>
      <c r="S48" s="47"/>
      <c r="T48" s="33"/>
      <c r="U48" s="33"/>
      <c r="V48" s="98"/>
      <c r="W48" s="98"/>
      <c r="Z48" s="98" t="s">
        <v>234</v>
      </c>
      <c r="AA48" s="54">
        <v>1298.9960000000001</v>
      </c>
      <c r="AB48" s="81"/>
      <c r="AD48" s="48"/>
      <c r="AE48" s="36"/>
      <c r="AF48" s="82"/>
      <c r="AG48" s="83"/>
      <c r="AH48" s="82"/>
      <c r="AL48" s="38"/>
      <c r="AM48" s="38"/>
      <c r="AN48" s="38"/>
      <c r="AQ48" s="38"/>
      <c r="BD48" s="98"/>
    </row>
    <row r="49" spans="1:56" s="99" customFormat="1" ht="30" x14ac:dyDescent="0.25">
      <c r="C49" s="98"/>
      <c r="D49" s="98"/>
      <c r="L49" s="32"/>
      <c r="O49" s="98"/>
      <c r="P49" s="98"/>
      <c r="Q49" s="47"/>
      <c r="R49" s="33"/>
      <c r="S49" s="47"/>
      <c r="T49" s="33"/>
      <c r="U49" s="33"/>
      <c r="V49" s="98"/>
      <c r="W49" s="98"/>
      <c r="Z49" s="98" t="s">
        <v>236</v>
      </c>
      <c r="AA49" s="54">
        <v>1305.5932033898305</v>
      </c>
      <c r="AB49" s="81"/>
      <c r="AD49" s="48"/>
      <c r="AE49" s="36"/>
      <c r="AF49" s="82"/>
      <c r="AG49" s="83"/>
      <c r="AH49" s="82"/>
      <c r="AL49" s="38"/>
      <c r="AM49" s="38"/>
      <c r="AN49" s="38"/>
      <c r="AQ49" s="38"/>
      <c r="BD49" s="98"/>
    </row>
    <row r="50" spans="1:56" s="99" customFormat="1" x14ac:dyDescent="0.25">
      <c r="C50" s="98"/>
      <c r="D50" s="98"/>
      <c r="L50" s="32"/>
      <c r="O50" s="98"/>
      <c r="P50" s="98"/>
      <c r="Q50" s="47"/>
      <c r="R50" s="33"/>
      <c r="S50" s="47"/>
      <c r="T50" s="33"/>
      <c r="U50" s="33"/>
      <c r="V50" s="98"/>
      <c r="W50" s="98"/>
      <c r="Z50" s="98" t="s">
        <v>235</v>
      </c>
      <c r="AA50" s="54">
        <v>1317.4920000000002</v>
      </c>
      <c r="AB50" s="81"/>
      <c r="AD50" s="48"/>
      <c r="AE50" s="48"/>
      <c r="AF50" s="82"/>
      <c r="AG50" s="83"/>
      <c r="AH50" s="82"/>
      <c r="AL50" s="38"/>
      <c r="AM50" s="38"/>
      <c r="AN50" s="38"/>
      <c r="AQ50" s="38"/>
      <c r="BD50" s="98"/>
    </row>
    <row r="51" spans="1:56" ht="59.25" customHeight="1" x14ac:dyDescent="0.25">
      <c r="C51" s="96"/>
      <c r="D51" s="96"/>
      <c r="L51" s="32"/>
      <c r="O51" s="96"/>
      <c r="P51" s="96"/>
      <c r="Q51" s="47"/>
      <c r="R51" s="33"/>
      <c r="S51" s="47"/>
      <c r="T51" s="33"/>
      <c r="U51" s="33"/>
      <c r="V51" s="98"/>
      <c r="W51" s="98"/>
      <c r="X51" s="99"/>
      <c r="Z51" s="98" t="s">
        <v>237</v>
      </c>
      <c r="AA51" s="54">
        <v>1358.3898305084747</v>
      </c>
      <c r="AB51" s="81"/>
      <c r="AD51" s="95"/>
      <c r="AE51" s="94"/>
      <c r="AF51" s="82"/>
      <c r="AG51" s="83"/>
      <c r="AH51" s="82"/>
      <c r="AI51" s="37"/>
      <c r="AJ51" s="99"/>
      <c r="AL51" s="38"/>
      <c r="AM51" s="38"/>
      <c r="AN51" s="38"/>
      <c r="AQ51" s="38"/>
      <c r="AV51" s="57"/>
      <c r="AW51" s="57"/>
      <c r="AZ51" s="57"/>
      <c r="BA51" s="57"/>
      <c r="BB51" s="57"/>
    </row>
    <row r="52" spans="1:56" s="99" customFormat="1" x14ac:dyDescent="0.25">
      <c r="C52" s="98"/>
      <c r="D52" s="98"/>
      <c r="L52" s="32"/>
      <c r="O52" s="98"/>
      <c r="P52" s="98"/>
      <c r="Q52" s="47"/>
      <c r="R52" s="33"/>
      <c r="S52" s="47"/>
      <c r="T52" s="33"/>
      <c r="U52" s="33"/>
      <c r="V52" s="98"/>
      <c r="W52" s="98"/>
      <c r="Z52" s="98" t="s">
        <v>238</v>
      </c>
      <c r="AA52" s="54">
        <v>1384.7500000000002</v>
      </c>
      <c r="AB52" s="81"/>
      <c r="AD52" s="48"/>
      <c r="AE52" s="48"/>
      <c r="AF52" s="82"/>
      <c r="AG52" s="83"/>
      <c r="AH52" s="82"/>
      <c r="AL52" s="38"/>
      <c r="AM52" s="38"/>
      <c r="AN52" s="38"/>
      <c r="AQ52" s="38"/>
      <c r="BD52" s="98"/>
    </row>
    <row r="53" spans="1:56" s="99" customFormat="1" ht="30" x14ac:dyDescent="0.25">
      <c r="A53" s="99">
        <v>3</v>
      </c>
      <c r="C53" s="98" t="s">
        <v>175</v>
      </c>
      <c r="D53" s="98" t="s">
        <v>175</v>
      </c>
      <c r="L53" s="32" t="s">
        <v>215</v>
      </c>
      <c r="N53" s="99">
        <v>1</v>
      </c>
      <c r="O53" s="98" t="s">
        <v>176</v>
      </c>
      <c r="P53" s="96" t="s">
        <v>177</v>
      </c>
      <c r="Q53" s="47">
        <v>377.42937853107344</v>
      </c>
      <c r="R53" s="33">
        <v>445.36666666666662</v>
      </c>
      <c r="S53" s="47">
        <v>339.68644067796612</v>
      </c>
      <c r="T53" s="33">
        <v>400.83</v>
      </c>
      <c r="U53" s="47">
        <v>339.68644067796612</v>
      </c>
      <c r="V53" s="99" t="s">
        <v>60</v>
      </c>
      <c r="W53" s="99" t="s">
        <v>60</v>
      </c>
      <c r="X53" s="99">
        <v>16</v>
      </c>
      <c r="Y53" s="99">
        <v>3</v>
      </c>
      <c r="Z53" s="98" t="s">
        <v>239</v>
      </c>
      <c r="AA53" s="54">
        <v>245.512</v>
      </c>
      <c r="AB53" s="81"/>
      <c r="AD53" s="48"/>
      <c r="AE53" s="48">
        <v>245.512</v>
      </c>
      <c r="AF53" s="54">
        <v>289.70416</v>
      </c>
      <c r="AG53" s="98" t="s">
        <v>239</v>
      </c>
      <c r="AH53" s="54">
        <v>289.70416</v>
      </c>
      <c r="AJ53" s="99">
        <v>267659</v>
      </c>
      <c r="AK53" s="99" t="s">
        <v>184</v>
      </c>
      <c r="AL53" s="38">
        <v>41501</v>
      </c>
      <c r="AM53" s="38">
        <v>41501</v>
      </c>
      <c r="AN53" s="38">
        <v>41507.625</v>
      </c>
      <c r="AO53" s="57">
        <v>41530</v>
      </c>
      <c r="AP53" s="57">
        <v>41530</v>
      </c>
      <c r="AQ53" s="38" t="s">
        <v>261</v>
      </c>
      <c r="AV53" s="49">
        <v>41542</v>
      </c>
      <c r="AW53" s="49">
        <v>41542</v>
      </c>
      <c r="AZ53" s="49">
        <v>41542</v>
      </c>
      <c r="BA53" s="49">
        <v>41542</v>
      </c>
      <c r="BB53" s="49">
        <v>41639</v>
      </c>
      <c r="BD53" s="98"/>
    </row>
    <row r="54" spans="1:56" s="99" customFormat="1" ht="30" x14ac:dyDescent="0.25">
      <c r="C54" s="98"/>
      <c r="D54" s="98"/>
      <c r="L54" s="32"/>
      <c r="O54" s="98"/>
      <c r="P54" s="98"/>
      <c r="Q54" s="47"/>
      <c r="R54" s="33"/>
      <c r="S54" s="47"/>
      <c r="T54" s="33"/>
      <c r="U54" s="33"/>
      <c r="Z54" s="98" t="s">
        <v>240</v>
      </c>
      <c r="AA54" s="54">
        <v>254.76708474576273</v>
      </c>
      <c r="AB54" s="81"/>
      <c r="AD54" s="48"/>
      <c r="AE54" s="48"/>
      <c r="AF54" s="82"/>
      <c r="AG54" s="83"/>
      <c r="AH54" s="82"/>
      <c r="AL54" s="38"/>
      <c r="AM54" s="38"/>
      <c r="AN54" s="38"/>
      <c r="AQ54" s="38"/>
      <c r="BD54" s="98"/>
    </row>
    <row r="55" spans="1:56" s="99" customFormat="1" x14ac:dyDescent="0.25">
      <c r="C55" s="98"/>
      <c r="D55" s="98"/>
      <c r="L55" s="32"/>
      <c r="O55" s="98"/>
      <c r="P55" s="98"/>
      <c r="Q55" s="47"/>
      <c r="R55" s="33"/>
      <c r="S55" s="47"/>
      <c r="T55" s="33"/>
      <c r="U55" s="33"/>
      <c r="Z55" s="98" t="s">
        <v>195</v>
      </c>
      <c r="AA55" s="54">
        <v>336.86377118644072</v>
      </c>
      <c r="AB55" s="81"/>
      <c r="AD55" s="48"/>
      <c r="AE55" s="48"/>
      <c r="AF55" s="82"/>
      <c r="AG55" s="83"/>
      <c r="AH55" s="82"/>
      <c r="AL55" s="38"/>
      <c r="AM55" s="38"/>
      <c r="AN55" s="38"/>
      <c r="AQ55" s="38"/>
      <c r="BD55" s="98"/>
    </row>
    <row r="56" spans="1:56" ht="51.75" customHeight="1" x14ac:dyDescent="0.25">
      <c r="A56" s="99">
        <v>3</v>
      </c>
      <c r="B56" s="99"/>
      <c r="C56" s="98" t="s">
        <v>175</v>
      </c>
      <c r="D56" s="98" t="s">
        <v>175</v>
      </c>
      <c r="L56" s="32" t="s">
        <v>216</v>
      </c>
      <c r="N56" s="101">
        <v>1</v>
      </c>
      <c r="O56" s="98" t="s">
        <v>176</v>
      </c>
      <c r="P56" s="96" t="s">
        <v>177</v>
      </c>
      <c r="Q56" s="47">
        <v>400.02542372881356</v>
      </c>
      <c r="R56" s="33">
        <v>472.03</v>
      </c>
      <c r="S56" s="47">
        <v>511.93220338983059</v>
      </c>
      <c r="T56" s="33">
        <v>604.08000000000004</v>
      </c>
      <c r="U56" s="47">
        <v>400.02542372881356</v>
      </c>
      <c r="V56" s="99" t="s">
        <v>60</v>
      </c>
      <c r="W56" s="99" t="s">
        <v>60</v>
      </c>
      <c r="X56" s="99">
        <v>15</v>
      </c>
      <c r="Y56" s="101">
        <v>4</v>
      </c>
      <c r="Z56" s="98" t="s">
        <v>241</v>
      </c>
      <c r="AA56" s="54">
        <v>328.18728813559323</v>
      </c>
      <c r="AB56" s="98" t="s">
        <v>242</v>
      </c>
      <c r="AD56" s="102"/>
      <c r="AE56" s="95">
        <v>328.18728813559323</v>
      </c>
      <c r="AF56" s="54">
        <v>387.26100000000002</v>
      </c>
      <c r="AG56" s="98" t="s">
        <v>241</v>
      </c>
      <c r="AH56" s="54">
        <v>387.26100000000002</v>
      </c>
      <c r="AI56" s="37"/>
      <c r="AJ56" s="99">
        <v>267660</v>
      </c>
      <c r="AK56" s="99" t="s">
        <v>184</v>
      </c>
      <c r="AL56" s="38">
        <v>41501</v>
      </c>
      <c r="AM56" s="38">
        <v>41501</v>
      </c>
      <c r="AN56" s="38">
        <v>41507.635416666664</v>
      </c>
      <c r="AO56" s="49">
        <v>41530</v>
      </c>
      <c r="AP56" s="49">
        <v>41530</v>
      </c>
      <c r="AQ56" s="38" t="s">
        <v>262</v>
      </c>
      <c r="AV56" s="49">
        <v>41542</v>
      </c>
      <c r="AW56" s="49">
        <v>41542</v>
      </c>
      <c r="AX56" s="99"/>
      <c r="AY56" s="99"/>
      <c r="AZ56" s="49">
        <v>41542</v>
      </c>
      <c r="BA56" s="49">
        <v>41542</v>
      </c>
      <c r="BB56" s="49">
        <v>41639</v>
      </c>
    </row>
    <row r="57" spans="1:56" s="99" customFormat="1" x14ac:dyDescent="0.25">
      <c r="C57" s="98"/>
      <c r="D57" s="98"/>
      <c r="L57" s="32"/>
      <c r="O57" s="98"/>
      <c r="P57" s="98"/>
      <c r="Q57" s="47"/>
      <c r="R57" s="33"/>
      <c r="S57" s="47"/>
      <c r="T57" s="33"/>
      <c r="U57" s="33"/>
      <c r="Z57" s="98" t="s">
        <v>193</v>
      </c>
      <c r="AA57" s="54">
        <v>371.86101694915254</v>
      </c>
      <c r="AB57" s="81"/>
      <c r="AD57" s="34"/>
      <c r="AE57" s="48"/>
      <c r="AF57" s="82"/>
      <c r="AG57" s="83"/>
      <c r="AH57" s="82"/>
      <c r="AL57" s="38"/>
      <c r="AM57" s="38"/>
      <c r="AN57" s="38"/>
      <c r="AQ57" s="38"/>
      <c r="BD57" s="98"/>
    </row>
    <row r="58" spans="1:56" ht="24" customHeight="1" x14ac:dyDescent="0.25">
      <c r="C58" s="96"/>
      <c r="D58" s="96"/>
      <c r="L58" s="32"/>
      <c r="O58" s="96"/>
      <c r="P58" s="96"/>
      <c r="Q58" s="47"/>
      <c r="R58" s="33"/>
      <c r="S58" s="47"/>
      <c r="T58" s="33"/>
      <c r="U58" s="33"/>
      <c r="V58" s="99"/>
      <c r="W58" s="99"/>
      <c r="X58" s="99"/>
      <c r="Z58" s="98" t="s">
        <v>195</v>
      </c>
      <c r="AA58" s="54">
        <v>375.3295084745763</v>
      </c>
      <c r="AB58" s="81"/>
      <c r="AD58" s="95"/>
      <c r="AE58" s="102"/>
      <c r="AF58" s="82"/>
      <c r="AG58" s="83"/>
      <c r="AH58" s="82"/>
      <c r="AI58" s="37"/>
      <c r="AJ58" s="99"/>
      <c r="AL58" s="38"/>
      <c r="AM58" s="38"/>
      <c r="AN58" s="38"/>
      <c r="AO58" s="57"/>
      <c r="AP58" s="57"/>
      <c r="AQ58" s="38"/>
      <c r="AV58" s="57"/>
      <c r="AW58" s="57"/>
      <c r="AZ58" s="57"/>
      <c r="BA58" s="57"/>
      <c r="BB58" s="57"/>
    </row>
    <row r="59" spans="1:56" s="99" customFormat="1" x14ac:dyDescent="0.25">
      <c r="C59" s="98"/>
      <c r="D59" s="98"/>
      <c r="L59" s="32"/>
      <c r="M59" s="98"/>
      <c r="O59" s="98"/>
      <c r="P59" s="98"/>
      <c r="Q59" s="47"/>
      <c r="R59" s="33"/>
      <c r="S59" s="47"/>
      <c r="T59" s="33"/>
      <c r="U59" s="33"/>
      <c r="Z59" s="98" t="s">
        <v>242</v>
      </c>
      <c r="AA59" s="54">
        <v>400.02542372881356</v>
      </c>
      <c r="AB59" s="81"/>
      <c r="AD59" s="48"/>
      <c r="AE59" s="56"/>
      <c r="AF59" s="82"/>
      <c r="AG59" s="83"/>
      <c r="AH59" s="82"/>
      <c r="AL59" s="38"/>
      <c r="AM59" s="38"/>
      <c r="AN59" s="38"/>
      <c r="AQ59" s="38"/>
      <c r="BD59" s="98"/>
    </row>
    <row r="60" spans="1:56" s="99" customFormat="1" ht="30" x14ac:dyDescent="0.25">
      <c r="A60" s="99">
        <v>3</v>
      </c>
      <c r="C60" s="98" t="s">
        <v>175</v>
      </c>
      <c r="D60" s="98" t="s">
        <v>175</v>
      </c>
      <c r="L60" s="32" t="s">
        <v>217</v>
      </c>
      <c r="N60" s="99">
        <v>1</v>
      </c>
      <c r="O60" s="98" t="s">
        <v>176</v>
      </c>
      <c r="P60" s="96" t="s">
        <v>177</v>
      </c>
      <c r="Q60" s="47">
        <v>84.076271186440678</v>
      </c>
      <c r="R60" s="33">
        <v>99.21</v>
      </c>
      <c r="S60" s="47">
        <v>94.500000000000014</v>
      </c>
      <c r="T60" s="33">
        <v>111.51</v>
      </c>
      <c r="U60" s="47">
        <v>84.076271186440678</v>
      </c>
      <c r="V60" s="99" t="s">
        <v>60</v>
      </c>
      <c r="W60" s="99" t="s">
        <v>57</v>
      </c>
      <c r="X60" s="99">
        <v>9</v>
      </c>
      <c r="Y60" s="99">
        <v>1</v>
      </c>
      <c r="Z60" s="98" t="s">
        <v>243</v>
      </c>
      <c r="AA60" s="54">
        <v>79.576525423728825</v>
      </c>
      <c r="AB60" s="81"/>
      <c r="AD60" s="48"/>
      <c r="AE60" s="95">
        <v>79.576525423728825</v>
      </c>
      <c r="AF60" s="54">
        <v>93.900300000000001</v>
      </c>
      <c r="AG60" s="98" t="s">
        <v>243</v>
      </c>
      <c r="AH60" s="54">
        <v>93.900300000000001</v>
      </c>
      <c r="AJ60" s="99">
        <v>267661</v>
      </c>
      <c r="AK60" s="99" t="s">
        <v>184</v>
      </c>
      <c r="AL60" s="38">
        <v>41501</v>
      </c>
      <c r="AM60" s="38">
        <v>41501</v>
      </c>
      <c r="AN60" s="38">
        <v>41507.645833333336</v>
      </c>
      <c r="AO60" s="49">
        <v>41530</v>
      </c>
      <c r="AP60" s="49">
        <v>41530</v>
      </c>
      <c r="AQ60" s="38" t="s">
        <v>262</v>
      </c>
      <c r="AV60" s="49">
        <v>41542</v>
      </c>
      <c r="AW60" s="49">
        <v>41542</v>
      </c>
      <c r="AZ60" s="49">
        <v>41542</v>
      </c>
      <c r="BA60" s="49">
        <v>41542</v>
      </c>
      <c r="BB60" s="49">
        <v>41639</v>
      </c>
      <c r="BD60" s="98"/>
    </row>
    <row r="61" spans="1:56" ht="60.75" customHeight="1" x14ac:dyDescent="0.25">
      <c r="A61" s="99">
        <v>3</v>
      </c>
      <c r="B61" s="99"/>
      <c r="C61" s="98" t="s">
        <v>175</v>
      </c>
      <c r="D61" s="98" t="s">
        <v>175</v>
      </c>
      <c r="L61" s="32" t="s">
        <v>218</v>
      </c>
      <c r="M61" s="102"/>
      <c r="N61" s="101">
        <v>1</v>
      </c>
      <c r="O61" s="98" t="s">
        <v>176</v>
      </c>
      <c r="P61" s="96" t="s">
        <v>177</v>
      </c>
      <c r="Q61" s="47">
        <v>1510.6525423728813</v>
      </c>
      <c r="R61" s="33">
        <v>1782.57</v>
      </c>
      <c r="S61" s="47">
        <v>1476.6186440677968</v>
      </c>
      <c r="T61" s="33">
        <v>1742.41</v>
      </c>
      <c r="U61" s="47">
        <v>1476.6186440677968</v>
      </c>
      <c r="V61" s="34" t="s">
        <v>338</v>
      </c>
      <c r="W61" s="99" t="s">
        <v>57</v>
      </c>
      <c r="X61" s="99">
        <v>9</v>
      </c>
      <c r="Y61" s="101">
        <v>3</v>
      </c>
      <c r="Z61" s="98" t="s">
        <v>195</v>
      </c>
      <c r="AA61" s="54">
        <v>1245.1627118644067</v>
      </c>
      <c r="AB61" s="81"/>
      <c r="AE61" s="95">
        <v>1245.1627118644067</v>
      </c>
      <c r="AF61" s="54">
        <v>1469.2919999999999</v>
      </c>
      <c r="AG61" s="98" t="s">
        <v>195</v>
      </c>
      <c r="AH61" s="54">
        <v>1469.2919999999999</v>
      </c>
      <c r="AI61" s="37"/>
      <c r="AJ61" s="99">
        <v>267662</v>
      </c>
      <c r="AK61" s="99" t="s">
        <v>184</v>
      </c>
      <c r="AL61" s="38">
        <v>41501</v>
      </c>
      <c r="AM61" s="38">
        <v>41501</v>
      </c>
      <c r="AN61" s="38">
        <v>41507.65625</v>
      </c>
      <c r="AO61" s="57">
        <v>41572</v>
      </c>
      <c r="AP61" s="57">
        <v>41572</v>
      </c>
      <c r="AQ61" s="38" t="s">
        <v>309</v>
      </c>
      <c r="AV61" s="57">
        <v>41578</v>
      </c>
      <c r="AW61" s="57">
        <v>41578</v>
      </c>
      <c r="AZ61" s="57">
        <v>41578</v>
      </c>
      <c r="BA61" s="57">
        <v>41578</v>
      </c>
      <c r="BB61" s="57">
        <v>41639</v>
      </c>
    </row>
    <row r="62" spans="1:56" s="99" customFormat="1" ht="30" x14ac:dyDescent="0.25">
      <c r="L62" s="32"/>
      <c r="Q62" s="47"/>
      <c r="R62" s="33"/>
      <c r="S62" s="47"/>
      <c r="T62" s="33"/>
      <c r="U62" s="33"/>
      <c r="V62" s="98"/>
      <c r="W62" s="98"/>
      <c r="Z62" s="98" t="s">
        <v>244</v>
      </c>
      <c r="AA62" s="54">
        <v>1440.9881355932205</v>
      </c>
      <c r="AB62" s="98" t="s">
        <v>244</v>
      </c>
      <c r="AE62" s="48"/>
      <c r="AF62" s="82"/>
      <c r="AG62" s="83"/>
      <c r="AH62" s="82"/>
      <c r="AL62" s="38"/>
      <c r="AM62" s="38"/>
      <c r="AN62" s="38"/>
      <c r="AQ62" s="38"/>
      <c r="BD62" s="98"/>
    </row>
    <row r="63" spans="1:56" s="99" customFormat="1" x14ac:dyDescent="0.25">
      <c r="L63" s="32"/>
      <c r="Q63" s="47"/>
      <c r="R63" s="33"/>
      <c r="S63" s="47"/>
      <c r="T63" s="33"/>
      <c r="U63" s="33"/>
      <c r="V63" s="98"/>
      <c r="W63" s="98"/>
      <c r="Z63" s="98" t="s">
        <v>245</v>
      </c>
      <c r="AA63" s="54">
        <v>1280.0737288135595</v>
      </c>
      <c r="AB63" s="98" t="s">
        <v>245</v>
      </c>
      <c r="AE63" s="48"/>
      <c r="AF63" s="82"/>
      <c r="AG63" s="83"/>
      <c r="AH63" s="82"/>
      <c r="AL63" s="38"/>
      <c r="AM63" s="38"/>
      <c r="AN63" s="38"/>
      <c r="AQ63" s="38"/>
      <c r="BD63" s="98"/>
    </row>
    <row r="64" spans="1:56" ht="30" x14ac:dyDescent="0.25">
      <c r="A64" s="99">
        <v>3</v>
      </c>
      <c r="B64" s="99"/>
      <c r="C64" s="98" t="s">
        <v>175</v>
      </c>
      <c r="D64" s="98" t="s">
        <v>175</v>
      </c>
      <c r="L64" s="32" t="s">
        <v>219</v>
      </c>
      <c r="N64" s="101">
        <v>1</v>
      </c>
      <c r="O64" s="98" t="s">
        <v>176</v>
      </c>
      <c r="P64" s="96" t="s">
        <v>177</v>
      </c>
      <c r="Q64" s="47">
        <v>812.97457627118649</v>
      </c>
      <c r="R64" s="33">
        <v>959.31</v>
      </c>
      <c r="S64" s="47">
        <v>739.5593220338983</v>
      </c>
      <c r="T64" s="33">
        <v>872.68</v>
      </c>
      <c r="U64" s="47">
        <v>739.5593220338983</v>
      </c>
      <c r="V64" s="99" t="s">
        <v>60</v>
      </c>
      <c r="W64" s="99" t="s">
        <v>60</v>
      </c>
      <c r="X64" s="99">
        <v>25</v>
      </c>
      <c r="Y64" s="101">
        <v>2</v>
      </c>
      <c r="Z64" s="98" t="s">
        <v>178</v>
      </c>
      <c r="AA64" s="54">
        <v>975.20000000000016</v>
      </c>
      <c r="AB64" s="81"/>
      <c r="AE64" s="95">
        <v>975.20000000000016</v>
      </c>
      <c r="AF64" s="54">
        <v>1150.7360000000001</v>
      </c>
      <c r="AG64" s="98" t="s">
        <v>178</v>
      </c>
      <c r="AH64" s="54">
        <v>1150.7360000000001</v>
      </c>
      <c r="AI64" s="37"/>
      <c r="AJ64" s="99">
        <v>267663</v>
      </c>
      <c r="AK64" s="99" t="s">
        <v>184</v>
      </c>
      <c r="AL64" s="38">
        <v>41501</v>
      </c>
      <c r="AM64" s="38">
        <v>41501</v>
      </c>
      <c r="AN64" s="38">
        <v>41507.666666666664</v>
      </c>
      <c r="AO64" s="49">
        <v>41530</v>
      </c>
      <c r="AP64" s="49">
        <v>41530</v>
      </c>
      <c r="AQ64" s="38" t="s">
        <v>263</v>
      </c>
      <c r="AV64" s="49">
        <v>41542</v>
      </c>
      <c r="AW64" s="49">
        <v>41542</v>
      </c>
      <c r="AX64" s="99"/>
      <c r="AY64" s="99"/>
      <c r="AZ64" s="49">
        <v>41542</v>
      </c>
      <c r="BA64" s="49">
        <v>41542</v>
      </c>
      <c r="BB64" s="49">
        <v>41639</v>
      </c>
    </row>
    <row r="65" spans="1:56" s="99" customFormat="1" x14ac:dyDescent="0.25">
      <c r="L65" s="32"/>
      <c r="Q65" s="47"/>
      <c r="R65" s="33"/>
      <c r="S65" s="47"/>
      <c r="T65" s="33"/>
      <c r="U65" s="33"/>
      <c r="Z65" s="98" t="s">
        <v>206</v>
      </c>
      <c r="AA65" s="54">
        <v>1023.9610169491525</v>
      </c>
      <c r="AB65" s="81"/>
      <c r="AE65" s="48"/>
      <c r="AF65" s="82"/>
      <c r="AG65" s="83"/>
      <c r="AH65" s="82"/>
      <c r="AL65" s="38"/>
      <c r="AM65" s="38"/>
      <c r="AN65" s="38"/>
      <c r="AQ65" s="38"/>
      <c r="BD65" s="98"/>
    </row>
    <row r="66" spans="1:56" s="99" customFormat="1" ht="45" x14ac:dyDescent="0.25">
      <c r="A66" s="99">
        <v>3</v>
      </c>
      <c r="C66" s="98" t="s">
        <v>175</v>
      </c>
      <c r="D66" s="98" t="s">
        <v>175</v>
      </c>
      <c r="L66" s="32" t="s">
        <v>220</v>
      </c>
      <c r="N66" s="99">
        <v>1</v>
      </c>
      <c r="O66" s="98" t="s">
        <v>176</v>
      </c>
      <c r="P66" s="96" t="s">
        <v>177</v>
      </c>
      <c r="Q66" s="47">
        <v>695.61016949152554</v>
      </c>
      <c r="R66" s="33">
        <v>820.82</v>
      </c>
      <c r="S66" s="47">
        <v>695.61016949152554</v>
      </c>
      <c r="T66" s="33">
        <v>820.82</v>
      </c>
      <c r="U66" s="47">
        <v>695.61016949152554</v>
      </c>
      <c r="V66" s="34" t="s">
        <v>338</v>
      </c>
      <c r="W66" s="34" t="s">
        <v>338</v>
      </c>
      <c r="X66" s="99">
        <v>6</v>
      </c>
      <c r="Y66" s="99">
        <v>4</v>
      </c>
      <c r="Z66" s="98" t="s">
        <v>246</v>
      </c>
      <c r="AA66" s="54">
        <v>420.48775423728813</v>
      </c>
      <c r="AB66" s="98" t="s">
        <v>246</v>
      </c>
      <c r="AE66" s="48">
        <v>480.4</v>
      </c>
      <c r="AF66" s="54">
        <v>566.87199999999996</v>
      </c>
      <c r="AG66" s="98" t="s">
        <v>247</v>
      </c>
      <c r="AH66" s="54">
        <v>566.87199999999996</v>
      </c>
      <c r="AJ66" s="99">
        <v>267664</v>
      </c>
      <c r="AK66" s="99" t="s">
        <v>184</v>
      </c>
      <c r="AL66" s="38">
        <v>41501</v>
      </c>
      <c r="AM66" s="38">
        <v>41501</v>
      </c>
      <c r="AN66" s="38">
        <v>41507.677083333336</v>
      </c>
      <c r="AO66" s="49">
        <v>41571</v>
      </c>
      <c r="AP66" s="49">
        <v>41571</v>
      </c>
      <c r="AQ66" s="38" t="s">
        <v>310</v>
      </c>
      <c r="AV66" s="49">
        <v>41578</v>
      </c>
      <c r="AW66" s="49">
        <v>41578</v>
      </c>
      <c r="AZ66" s="49">
        <v>41578</v>
      </c>
      <c r="BA66" s="49">
        <v>41578</v>
      </c>
      <c r="BB66" s="49">
        <v>41639</v>
      </c>
      <c r="BD66" s="98"/>
    </row>
    <row r="67" spans="1:56" s="99" customFormat="1" x14ac:dyDescent="0.25">
      <c r="L67" s="32"/>
      <c r="Q67" s="47"/>
      <c r="R67" s="33"/>
      <c r="S67" s="47"/>
      <c r="T67" s="33"/>
      <c r="U67" s="33"/>
      <c r="V67" s="98"/>
      <c r="W67" s="98"/>
      <c r="Z67" s="98" t="s">
        <v>247</v>
      </c>
      <c r="AA67" s="54">
        <v>480.4</v>
      </c>
      <c r="AB67" s="81"/>
      <c r="AE67" s="48"/>
      <c r="AF67" s="82"/>
      <c r="AG67" s="83"/>
      <c r="AH67" s="82"/>
      <c r="AL67" s="38"/>
      <c r="AM67" s="38"/>
      <c r="AN67" s="38"/>
      <c r="AQ67" s="38"/>
      <c r="BD67" s="98"/>
    </row>
    <row r="68" spans="1:56" ht="53.25" customHeight="1" x14ac:dyDescent="0.25">
      <c r="C68" s="96"/>
      <c r="D68" s="96"/>
      <c r="L68" s="32"/>
      <c r="O68" s="96"/>
      <c r="P68" s="96"/>
      <c r="Q68" s="47"/>
      <c r="R68" s="33"/>
      <c r="S68" s="47"/>
      <c r="T68" s="33"/>
      <c r="U68" s="33"/>
      <c r="V68" s="98"/>
      <c r="W68" s="98"/>
      <c r="X68" s="99"/>
      <c r="Z68" s="98" t="s">
        <v>248</v>
      </c>
      <c r="AA68" s="54">
        <v>560.25624576271184</v>
      </c>
      <c r="AB68" s="98" t="s">
        <v>248</v>
      </c>
      <c r="AF68" s="82"/>
      <c r="AG68" s="83"/>
      <c r="AH68" s="82"/>
      <c r="AI68" s="37"/>
      <c r="AJ68" s="99"/>
      <c r="AL68" s="38"/>
      <c r="AM68" s="38"/>
      <c r="AN68" s="38"/>
      <c r="AO68" s="57"/>
      <c r="AP68" s="57"/>
      <c r="AQ68" s="38"/>
      <c r="AV68" s="57"/>
      <c r="AW68" s="57"/>
      <c r="AZ68" s="57"/>
      <c r="BA68" s="57"/>
      <c r="BB68" s="57"/>
    </row>
    <row r="69" spans="1:56" s="99" customFormat="1" x14ac:dyDescent="0.25">
      <c r="L69" s="32"/>
      <c r="Q69" s="47"/>
      <c r="R69" s="33"/>
      <c r="S69" s="47"/>
      <c r="T69" s="33"/>
      <c r="U69" s="33"/>
      <c r="V69" s="98"/>
      <c r="W69" s="98"/>
      <c r="Z69" s="98" t="s">
        <v>249</v>
      </c>
      <c r="AA69" s="54">
        <v>601.12404237288138</v>
      </c>
      <c r="AB69" s="81"/>
      <c r="AE69" s="48"/>
      <c r="AF69" s="82"/>
      <c r="AG69" s="83"/>
      <c r="AH69" s="82"/>
      <c r="AL69" s="38"/>
      <c r="AM69" s="38"/>
      <c r="AN69" s="38"/>
      <c r="AQ69" s="38"/>
      <c r="BD69" s="98"/>
    </row>
    <row r="70" spans="1:56" s="99" customFormat="1" ht="30" x14ac:dyDescent="0.25">
      <c r="A70" s="99">
        <v>3</v>
      </c>
      <c r="C70" s="98" t="s">
        <v>175</v>
      </c>
      <c r="D70" s="98" t="s">
        <v>175</v>
      </c>
      <c r="L70" s="32" t="s">
        <v>221</v>
      </c>
      <c r="N70" s="99">
        <v>1</v>
      </c>
      <c r="O70" s="98" t="s">
        <v>176</v>
      </c>
      <c r="P70" s="96" t="s">
        <v>177</v>
      </c>
      <c r="Q70" s="47">
        <v>812.97457627118649</v>
      </c>
      <c r="R70" s="33">
        <v>959.31</v>
      </c>
      <c r="S70" s="47">
        <v>739.5593220338983</v>
      </c>
      <c r="T70" s="33">
        <v>872.68</v>
      </c>
      <c r="U70" s="47">
        <v>739.5593220338983</v>
      </c>
      <c r="V70" s="99" t="s">
        <v>60</v>
      </c>
      <c r="W70" s="99" t="s">
        <v>60</v>
      </c>
      <c r="X70" s="99">
        <v>19</v>
      </c>
      <c r="Y70" s="99">
        <v>6</v>
      </c>
      <c r="Z70" s="98" t="s">
        <v>193</v>
      </c>
      <c r="AA70" s="54">
        <v>220.05762711864409</v>
      </c>
      <c r="AB70" s="81"/>
      <c r="AE70" s="48">
        <v>220.05762711864409</v>
      </c>
      <c r="AF70" s="54">
        <v>259.66800000000001</v>
      </c>
      <c r="AG70" s="98" t="s">
        <v>193</v>
      </c>
      <c r="AH70" s="54">
        <v>259.66800000000001</v>
      </c>
      <c r="AJ70" s="99">
        <v>267665</v>
      </c>
      <c r="AK70" s="99" t="s">
        <v>184</v>
      </c>
      <c r="AL70" s="38">
        <v>41501</v>
      </c>
      <c r="AM70" s="38">
        <v>41501</v>
      </c>
      <c r="AN70" s="38">
        <v>41507.6875</v>
      </c>
      <c r="AO70" s="49">
        <v>41530</v>
      </c>
      <c r="AP70" s="49">
        <v>41530</v>
      </c>
      <c r="AQ70" s="38" t="s">
        <v>264</v>
      </c>
      <c r="AV70" s="49">
        <v>41542</v>
      </c>
      <c r="AW70" s="49">
        <v>41542</v>
      </c>
      <c r="AZ70" s="49">
        <v>41542</v>
      </c>
      <c r="BA70" s="49">
        <v>41542</v>
      </c>
      <c r="BB70" s="49">
        <v>41639</v>
      </c>
      <c r="BD70" s="98"/>
    </row>
    <row r="71" spans="1:56" s="99" customFormat="1" x14ac:dyDescent="0.25">
      <c r="L71" s="32"/>
      <c r="Q71" s="47"/>
      <c r="R71" s="33"/>
      <c r="S71" s="47"/>
      <c r="T71" s="33"/>
      <c r="U71" s="33"/>
      <c r="Z71" s="98" t="s">
        <v>250</v>
      </c>
      <c r="AA71" s="54">
        <v>243.85593220338984</v>
      </c>
      <c r="AB71" s="81"/>
      <c r="AE71" s="48"/>
      <c r="AF71" s="82"/>
      <c r="AG71" s="83"/>
      <c r="AH71" s="82"/>
      <c r="AL71" s="38"/>
      <c r="AM71" s="38"/>
      <c r="AN71" s="38"/>
      <c r="AQ71" s="38"/>
      <c r="BD71" s="98"/>
    </row>
    <row r="72" spans="1:56" s="99" customFormat="1" x14ac:dyDescent="0.25">
      <c r="L72" s="32"/>
      <c r="Q72" s="47"/>
      <c r="R72" s="33"/>
      <c r="S72" s="47"/>
      <c r="T72" s="33"/>
      <c r="U72" s="33"/>
      <c r="Z72" s="98" t="s">
        <v>241</v>
      </c>
      <c r="AA72" s="54">
        <v>312.20762711864404</v>
      </c>
      <c r="AB72" s="81"/>
      <c r="AE72" s="48"/>
      <c r="AF72" s="82"/>
      <c r="AG72" s="83"/>
      <c r="AH72" s="82"/>
      <c r="AL72" s="38"/>
      <c r="AM72" s="38"/>
      <c r="AN72" s="38"/>
      <c r="AO72" s="49"/>
      <c r="AP72" s="49"/>
      <c r="AQ72" s="38"/>
      <c r="BD72" s="98"/>
    </row>
    <row r="73" spans="1:56" ht="25.5" customHeight="1" x14ac:dyDescent="0.25">
      <c r="C73" s="96"/>
      <c r="D73" s="96"/>
      <c r="L73" s="32"/>
      <c r="M73" s="102"/>
      <c r="O73" s="96"/>
      <c r="P73" s="96"/>
      <c r="Q73" s="47"/>
      <c r="R73" s="33"/>
      <c r="S73" s="47"/>
      <c r="T73" s="33"/>
      <c r="U73" s="33"/>
      <c r="V73" s="99"/>
      <c r="W73" s="99"/>
      <c r="X73" s="99"/>
      <c r="Z73" s="98" t="s">
        <v>228</v>
      </c>
      <c r="AA73" s="54">
        <v>330.50854237288138</v>
      </c>
      <c r="AB73" s="81"/>
      <c r="AF73" s="82"/>
      <c r="AG73" s="83"/>
      <c r="AH73" s="82"/>
      <c r="AI73" s="37"/>
      <c r="AJ73" s="99"/>
      <c r="AL73" s="38"/>
      <c r="AM73" s="38"/>
      <c r="AN73" s="38"/>
      <c r="AO73" s="57"/>
      <c r="AP73" s="57"/>
      <c r="AQ73" s="38"/>
      <c r="AV73" s="57"/>
      <c r="AW73" s="57"/>
      <c r="AZ73" s="57"/>
      <c r="BA73" s="57"/>
      <c r="BB73" s="57"/>
    </row>
    <row r="74" spans="1:56" s="99" customFormat="1" x14ac:dyDescent="0.25">
      <c r="L74" s="32"/>
      <c r="Q74" s="47"/>
      <c r="R74" s="33"/>
      <c r="S74" s="47"/>
      <c r="T74" s="33"/>
      <c r="U74" s="33"/>
      <c r="Z74" s="98" t="s">
        <v>178</v>
      </c>
      <c r="AA74" s="54">
        <v>371.7196525423729</v>
      </c>
      <c r="AB74" s="81"/>
      <c r="AE74" s="48"/>
      <c r="AF74" s="82"/>
      <c r="AG74" s="83"/>
      <c r="AH74" s="82"/>
      <c r="AL74" s="38"/>
      <c r="AM74" s="38"/>
      <c r="AN74" s="38"/>
      <c r="AQ74" s="38"/>
      <c r="BD74" s="98"/>
    </row>
    <row r="75" spans="1:56" s="99" customFormat="1" x14ac:dyDescent="0.25">
      <c r="L75" s="32"/>
      <c r="Q75" s="47"/>
      <c r="R75" s="33"/>
      <c r="S75" s="47"/>
      <c r="T75" s="33"/>
      <c r="U75" s="33"/>
      <c r="Z75" s="98" t="s">
        <v>251</v>
      </c>
      <c r="AA75" s="54">
        <v>382.28104237288136</v>
      </c>
      <c r="AB75" s="81"/>
      <c r="AE75" s="48"/>
      <c r="AF75" s="82"/>
      <c r="AG75" s="83"/>
      <c r="AH75" s="82"/>
      <c r="AL75" s="38"/>
      <c r="AM75" s="38"/>
      <c r="AN75" s="38"/>
      <c r="AQ75" s="38"/>
      <c r="BD75" s="98"/>
    </row>
    <row r="76" spans="1:56" s="99" customFormat="1" ht="30" x14ac:dyDescent="0.25">
      <c r="A76" s="99">
        <v>3</v>
      </c>
      <c r="C76" s="98" t="s">
        <v>175</v>
      </c>
      <c r="D76" s="98" t="s">
        <v>175</v>
      </c>
      <c r="L76" s="32" t="s">
        <v>222</v>
      </c>
      <c r="N76" s="99">
        <v>1</v>
      </c>
      <c r="O76" s="98" t="s">
        <v>176</v>
      </c>
      <c r="P76" s="96" t="s">
        <v>177</v>
      </c>
      <c r="Q76" s="47">
        <v>1210.0932203389832</v>
      </c>
      <c r="R76" s="33">
        <v>1427.91</v>
      </c>
      <c r="S76" s="47">
        <v>1179.7881355932204</v>
      </c>
      <c r="T76" s="33">
        <v>1392.15</v>
      </c>
      <c r="U76" s="47">
        <v>1179.7881355932204</v>
      </c>
      <c r="V76" s="99" t="s">
        <v>60</v>
      </c>
      <c r="W76" s="99" t="s">
        <v>60</v>
      </c>
      <c r="X76" s="99">
        <v>17</v>
      </c>
      <c r="Y76" s="99">
        <v>3</v>
      </c>
      <c r="Z76" s="98" t="s">
        <v>241</v>
      </c>
      <c r="AA76" s="54">
        <v>1068.5593220338985</v>
      </c>
      <c r="AB76" s="81"/>
      <c r="AE76" s="48">
        <v>1068.5593220338985</v>
      </c>
      <c r="AF76" s="54">
        <v>1260.9000000000001</v>
      </c>
      <c r="AG76" s="98" t="s">
        <v>241</v>
      </c>
      <c r="AH76" s="54">
        <v>1260.9000000000001</v>
      </c>
      <c r="AJ76" s="99">
        <v>267666</v>
      </c>
      <c r="AK76" s="99" t="s">
        <v>184</v>
      </c>
      <c r="AL76" s="38">
        <v>41501</v>
      </c>
      <c r="AM76" s="38">
        <v>41501</v>
      </c>
      <c r="AN76" s="38">
        <v>41507.697916666664</v>
      </c>
      <c r="AO76" s="49">
        <v>41530</v>
      </c>
      <c r="AP76" s="49">
        <v>41530</v>
      </c>
      <c r="AQ76" s="38" t="s">
        <v>265</v>
      </c>
      <c r="AV76" s="49">
        <v>41542</v>
      </c>
      <c r="AW76" s="49">
        <v>41542</v>
      </c>
      <c r="AZ76" s="49">
        <v>41542</v>
      </c>
      <c r="BA76" s="49">
        <v>41542</v>
      </c>
      <c r="BB76" s="49">
        <v>41639</v>
      </c>
      <c r="BD76" s="98"/>
    </row>
    <row r="77" spans="1:56" s="99" customFormat="1" x14ac:dyDescent="0.25">
      <c r="L77" s="32"/>
      <c r="Q77" s="47"/>
      <c r="R77" s="33"/>
      <c r="S77" s="47"/>
      <c r="T77" s="33"/>
      <c r="U77" s="33"/>
      <c r="Z77" s="98" t="s">
        <v>252</v>
      </c>
      <c r="AA77" s="54">
        <v>1174.3305084745764</v>
      </c>
      <c r="AB77" s="81"/>
      <c r="AE77" s="48"/>
      <c r="AF77" s="82"/>
      <c r="AG77" s="83"/>
      <c r="AH77" s="82"/>
      <c r="AL77" s="38"/>
      <c r="AM77" s="38"/>
      <c r="AN77" s="38"/>
      <c r="AQ77" s="38"/>
      <c r="BD77" s="98"/>
    </row>
    <row r="78" spans="1:56" s="99" customFormat="1" x14ac:dyDescent="0.25">
      <c r="L78" s="32"/>
      <c r="Q78" s="47"/>
      <c r="R78" s="33"/>
      <c r="S78" s="47"/>
      <c r="T78" s="33"/>
      <c r="U78" s="33"/>
      <c r="Z78" s="98" t="s">
        <v>195</v>
      </c>
      <c r="AA78" s="54">
        <v>1226.691525423729</v>
      </c>
      <c r="AB78" s="81"/>
      <c r="AE78" s="48"/>
      <c r="AF78" s="82"/>
      <c r="AG78" s="83"/>
      <c r="AH78" s="82"/>
      <c r="AL78" s="38"/>
      <c r="AM78" s="38"/>
      <c r="AN78" s="38"/>
      <c r="AQ78" s="38"/>
      <c r="BD78" s="98"/>
    </row>
    <row r="79" spans="1:56" s="99" customFormat="1" ht="41.25" customHeight="1" x14ac:dyDescent="0.25">
      <c r="A79" s="99">
        <v>3</v>
      </c>
      <c r="C79" s="98" t="s">
        <v>175</v>
      </c>
      <c r="D79" s="98" t="s">
        <v>175</v>
      </c>
      <c r="L79" s="32" t="s">
        <v>223</v>
      </c>
      <c r="N79" s="99">
        <v>1</v>
      </c>
      <c r="O79" s="98" t="s">
        <v>176</v>
      </c>
      <c r="P79" s="96" t="s">
        <v>177</v>
      </c>
      <c r="Q79" s="47">
        <v>195.19491525423732</v>
      </c>
      <c r="R79" s="33">
        <v>230.33</v>
      </c>
      <c r="S79" s="47">
        <v>177.66101694915255</v>
      </c>
      <c r="T79" s="33">
        <v>209.64</v>
      </c>
      <c r="U79" s="47">
        <v>177.66101694915255</v>
      </c>
      <c r="V79" s="99" t="s">
        <v>60</v>
      </c>
      <c r="W79" s="99" t="s">
        <v>60</v>
      </c>
      <c r="X79" s="99">
        <v>18</v>
      </c>
      <c r="Y79" s="99">
        <v>5</v>
      </c>
      <c r="Z79" s="98" t="s">
        <v>253</v>
      </c>
      <c r="AA79" s="54">
        <v>137.40677966101694</v>
      </c>
      <c r="AB79" s="81"/>
      <c r="AD79" s="48"/>
      <c r="AE79" s="48">
        <v>137.40677966101694</v>
      </c>
      <c r="AF79" s="98">
        <v>162.13999999999999</v>
      </c>
      <c r="AG79" s="98" t="s">
        <v>253</v>
      </c>
      <c r="AH79" s="98">
        <v>162.13999999999999</v>
      </c>
      <c r="AJ79" s="99">
        <v>267667</v>
      </c>
      <c r="AK79" s="99" t="s">
        <v>184</v>
      </c>
      <c r="AL79" s="38">
        <v>41501</v>
      </c>
      <c r="AM79" s="38">
        <v>41501</v>
      </c>
      <c r="AN79" s="38">
        <v>41507.708333333336</v>
      </c>
      <c r="AO79" s="49">
        <v>41571</v>
      </c>
      <c r="AP79" s="49">
        <v>41571</v>
      </c>
      <c r="AQ79" s="38" t="s">
        <v>311</v>
      </c>
      <c r="AV79" s="49">
        <v>41578</v>
      </c>
      <c r="AW79" s="49">
        <v>41578</v>
      </c>
      <c r="AZ79" s="49">
        <v>41578</v>
      </c>
      <c r="BA79" s="49">
        <v>41578</v>
      </c>
      <c r="BB79" s="49">
        <v>41639</v>
      </c>
      <c r="BD79" s="98"/>
    </row>
    <row r="80" spans="1:56" s="99" customFormat="1" x14ac:dyDescent="0.25">
      <c r="L80" s="32"/>
      <c r="Q80" s="47"/>
      <c r="R80" s="33"/>
      <c r="S80" s="47"/>
      <c r="T80" s="33"/>
      <c r="U80" s="33"/>
      <c r="Z80" s="98" t="s">
        <v>241</v>
      </c>
      <c r="AA80" s="54">
        <v>149.22457627118646</v>
      </c>
      <c r="AB80" s="98" t="s">
        <v>241</v>
      </c>
      <c r="AE80" s="48"/>
      <c r="AF80" s="82"/>
      <c r="AG80" s="83"/>
      <c r="AH80" s="82"/>
      <c r="AL80" s="38"/>
      <c r="AM80" s="38"/>
      <c r="AN80" s="38"/>
      <c r="AQ80" s="38"/>
      <c r="BD80" s="98"/>
    </row>
    <row r="81" spans="1:56" s="99" customFormat="1" x14ac:dyDescent="0.25">
      <c r="L81" s="32"/>
      <c r="Q81" s="47"/>
      <c r="R81" s="33"/>
      <c r="S81" s="47"/>
      <c r="T81" s="33"/>
      <c r="U81" s="33"/>
      <c r="Z81" s="98" t="s">
        <v>250</v>
      </c>
      <c r="AA81" s="54">
        <v>156.27118644067798</v>
      </c>
      <c r="AB81" s="81"/>
      <c r="AE81" s="48"/>
      <c r="AF81" s="82"/>
      <c r="AG81" s="83"/>
      <c r="AH81" s="82"/>
      <c r="AL81" s="38"/>
      <c r="AM81" s="38"/>
      <c r="AN81" s="38"/>
      <c r="AQ81" s="38"/>
      <c r="BD81" s="98"/>
    </row>
    <row r="82" spans="1:56" s="99" customFormat="1" x14ac:dyDescent="0.25">
      <c r="L82" s="32"/>
      <c r="Q82" s="47"/>
      <c r="R82" s="33"/>
      <c r="S82" s="47"/>
      <c r="T82" s="33"/>
      <c r="U82" s="33"/>
      <c r="Z82" s="98" t="s">
        <v>228</v>
      </c>
      <c r="AA82" s="54">
        <v>168.64400847457628</v>
      </c>
      <c r="AB82" s="81"/>
      <c r="AE82" s="48"/>
      <c r="AF82" s="82"/>
      <c r="AG82" s="83"/>
      <c r="AH82" s="82"/>
      <c r="AL82" s="38"/>
      <c r="AM82" s="38"/>
      <c r="AN82" s="38"/>
      <c r="AQ82" s="38"/>
      <c r="BD82" s="98"/>
    </row>
    <row r="83" spans="1:56" s="99" customFormat="1" x14ac:dyDescent="0.25">
      <c r="L83" s="32"/>
      <c r="Q83" s="47"/>
      <c r="R83" s="33"/>
      <c r="S83" s="47"/>
      <c r="T83" s="33"/>
      <c r="U83" s="33"/>
      <c r="Z83" s="98" t="s">
        <v>251</v>
      </c>
      <c r="AA83" s="54">
        <v>177.53405932203393</v>
      </c>
      <c r="AB83" s="81"/>
      <c r="AE83" s="48"/>
      <c r="AF83" s="82"/>
      <c r="AG83" s="83"/>
      <c r="AH83" s="82"/>
      <c r="AL83" s="38"/>
      <c r="AM83" s="38"/>
      <c r="AN83" s="38"/>
      <c r="AQ83" s="38"/>
      <c r="BD83" s="98"/>
    </row>
    <row r="84" spans="1:56" ht="45" customHeight="1" x14ac:dyDescent="0.25">
      <c r="A84" s="99">
        <v>3</v>
      </c>
      <c r="B84" s="99"/>
      <c r="C84" s="98" t="s">
        <v>175</v>
      </c>
      <c r="D84" s="98" t="s">
        <v>175</v>
      </c>
      <c r="L84" s="32" t="s">
        <v>224</v>
      </c>
      <c r="N84" s="101">
        <v>1</v>
      </c>
      <c r="O84" s="98" t="s">
        <v>176</v>
      </c>
      <c r="P84" s="96" t="s">
        <v>177</v>
      </c>
      <c r="Q84" s="47">
        <v>58.762711864406789</v>
      </c>
      <c r="R84" s="33">
        <v>69.34</v>
      </c>
      <c r="S84" s="47">
        <v>58.762711864406789</v>
      </c>
      <c r="T84" s="33">
        <v>69.34</v>
      </c>
      <c r="U84" s="47">
        <v>58.762711864406789</v>
      </c>
      <c r="V84" s="99" t="s">
        <v>60</v>
      </c>
      <c r="W84" s="99" t="s">
        <v>60</v>
      </c>
      <c r="X84" s="99">
        <v>5</v>
      </c>
      <c r="Y84" s="101">
        <v>2</v>
      </c>
      <c r="Z84" s="98" t="s">
        <v>178</v>
      </c>
      <c r="AA84" s="54">
        <v>108.5</v>
      </c>
      <c r="AB84" s="81"/>
      <c r="AE84" s="95">
        <v>108.5</v>
      </c>
      <c r="AF84" s="54">
        <v>128.03</v>
      </c>
      <c r="AG84" s="98" t="s">
        <v>178</v>
      </c>
      <c r="AH84" s="54">
        <v>128.03</v>
      </c>
      <c r="AI84" s="37"/>
      <c r="AJ84" s="99">
        <v>276259</v>
      </c>
      <c r="AK84" s="99" t="s">
        <v>184</v>
      </c>
      <c r="AL84" s="38">
        <v>41501</v>
      </c>
      <c r="AM84" s="38">
        <v>41501</v>
      </c>
      <c r="AN84" s="38">
        <v>41507.729166666664</v>
      </c>
      <c r="AO84" s="57">
        <v>41530</v>
      </c>
      <c r="AP84" s="57">
        <v>41530</v>
      </c>
      <c r="AQ84" s="38" t="s">
        <v>266</v>
      </c>
      <c r="AV84" s="49">
        <v>41542</v>
      </c>
      <c r="AW84" s="49">
        <v>41542</v>
      </c>
      <c r="AX84" s="99"/>
      <c r="AY84" s="99"/>
      <c r="AZ84" s="49">
        <v>41542</v>
      </c>
      <c r="BA84" s="49">
        <v>41542</v>
      </c>
      <c r="BB84" s="49">
        <v>41639</v>
      </c>
    </row>
    <row r="85" spans="1:56" s="99" customFormat="1" x14ac:dyDescent="0.25">
      <c r="L85" s="32"/>
      <c r="Q85" s="47"/>
      <c r="R85" s="33"/>
      <c r="S85" s="47"/>
      <c r="T85" s="33"/>
      <c r="U85" s="33"/>
      <c r="Z85" s="98" t="s">
        <v>206</v>
      </c>
      <c r="AA85" s="54">
        <v>119.35000000000001</v>
      </c>
      <c r="AB85" s="81"/>
      <c r="AE85" s="48"/>
      <c r="AF85" s="82"/>
      <c r="AG85" s="83"/>
      <c r="AH85" s="82"/>
      <c r="AL85" s="38"/>
      <c r="AM85" s="38"/>
      <c r="AN85" s="38"/>
      <c r="AQ85" s="38"/>
      <c r="BD85" s="98"/>
    </row>
    <row r="86" spans="1:56" s="99" customFormat="1" ht="30" x14ac:dyDescent="0.25">
      <c r="A86" s="99">
        <v>3</v>
      </c>
      <c r="C86" s="98" t="s">
        <v>175</v>
      </c>
      <c r="D86" s="98" t="s">
        <v>175</v>
      </c>
      <c r="L86" s="32" t="s">
        <v>225</v>
      </c>
      <c r="N86" s="99">
        <v>1</v>
      </c>
      <c r="O86" s="98" t="s">
        <v>176</v>
      </c>
      <c r="P86" s="96" t="s">
        <v>177</v>
      </c>
      <c r="Q86" s="47">
        <v>1477.0847457627119</v>
      </c>
      <c r="R86" s="33">
        <v>1742.96</v>
      </c>
      <c r="S86" s="47">
        <v>1477.0847457627119</v>
      </c>
      <c r="T86" s="33">
        <v>1742.96</v>
      </c>
      <c r="U86" s="47">
        <v>1477.0847457627119</v>
      </c>
      <c r="V86" s="99" t="s">
        <v>60</v>
      </c>
      <c r="W86" s="99" t="s">
        <v>60</v>
      </c>
      <c r="X86" s="99">
        <v>25</v>
      </c>
      <c r="Y86" s="99">
        <v>6</v>
      </c>
      <c r="Z86" s="98" t="s">
        <v>254</v>
      </c>
      <c r="AA86" s="54">
        <v>1274.5889830508477</v>
      </c>
      <c r="AB86" s="81"/>
      <c r="AC86" s="99">
        <v>1</v>
      </c>
      <c r="AD86" s="48">
        <v>1274.5932203389832</v>
      </c>
      <c r="AE86" s="48">
        <v>1250.4915254237287</v>
      </c>
      <c r="AF86" s="54">
        <v>1475.58</v>
      </c>
      <c r="AG86" s="98" t="s">
        <v>195</v>
      </c>
      <c r="AH86" s="54">
        <v>1475.58</v>
      </c>
      <c r="AJ86" s="99">
        <v>276262</v>
      </c>
      <c r="AK86" s="99" t="s">
        <v>184</v>
      </c>
      <c r="AL86" s="38">
        <v>41501</v>
      </c>
      <c r="AM86" s="38">
        <v>41501</v>
      </c>
      <c r="AN86" s="38">
        <v>41507.739583333336</v>
      </c>
      <c r="AO86" s="49">
        <v>41577</v>
      </c>
      <c r="AP86" s="49">
        <v>41577</v>
      </c>
      <c r="AQ86" s="38" t="s">
        <v>312</v>
      </c>
      <c r="AV86" s="49">
        <v>41592</v>
      </c>
      <c r="AW86" s="49">
        <v>41592</v>
      </c>
      <c r="AZ86" s="49">
        <v>41592</v>
      </c>
      <c r="BA86" s="49">
        <v>41592</v>
      </c>
      <c r="BB86" s="49">
        <v>41639</v>
      </c>
      <c r="BD86" s="98"/>
    </row>
    <row r="87" spans="1:56" ht="28.5" customHeight="1" x14ac:dyDescent="0.25">
      <c r="C87" s="96"/>
      <c r="D87" s="96"/>
      <c r="L87" s="85"/>
      <c r="O87" s="96"/>
      <c r="P87" s="96"/>
      <c r="Q87" s="47"/>
      <c r="R87" s="86"/>
      <c r="S87" s="47"/>
      <c r="T87" s="86"/>
      <c r="U87" s="86"/>
      <c r="V87" s="78"/>
      <c r="W87" s="78"/>
      <c r="X87" s="78"/>
      <c r="Z87" s="71" t="s">
        <v>195</v>
      </c>
      <c r="AA87" s="54">
        <v>1289.4803898305086</v>
      </c>
      <c r="AB87" s="87"/>
      <c r="AD87" s="48">
        <v>1250.4915254237287</v>
      </c>
      <c r="AF87" s="88"/>
      <c r="AG87" s="89"/>
      <c r="AH87" s="88"/>
      <c r="AI87" s="37"/>
      <c r="AJ87" s="78"/>
      <c r="AL87" s="61"/>
      <c r="AM87" s="61"/>
      <c r="AN87" s="38"/>
      <c r="AO87" s="57"/>
      <c r="AP87" s="57"/>
      <c r="AQ87" s="38"/>
      <c r="AV87" s="57"/>
      <c r="AW87" s="57"/>
      <c r="AZ87" s="57"/>
      <c r="BA87" s="57"/>
      <c r="BB87" s="57"/>
    </row>
    <row r="88" spans="1:56" s="99" customFormat="1" x14ac:dyDescent="0.25">
      <c r="L88" s="85"/>
      <c r="Q88" s="47"/>
      <c r="R88" s="86"/>
      <c r="S88" s="47"/>
      <c r="T88" s="86"/>
      <c r="U88" s="86"/>
      <c r="V88" s="78"/>
      <c r="W88" s="78"/>
      <c r="X88" s="78"/>
      <c r="Z88" s="71" t="s">
        <v>255</v>
      </c>
      <c r="AA88" s="54">
        <v>1293.6381355932203</v>
      </c>
      <c r="AB88" s="87"/>
      <c r="AD88" s="48">
        <v>1293.6355932203392</v>
      </c>
      <c r="AE88" s="48"/>
      <c r="AF88" s="88"/>
      <c r="AG88" s="89"/>
      <c r="AH88" s="88"/>
      <c r="AJ88" s="78"/>
      <c r="AL88" s="61"/>
      <c r="AM88" s="61"/>
      <c r="AN88" s="38"/>
      <c r="AQ88" s="38"/>
      <c r="BD88" s="98"/>
    </row>
    <row r="89" spans="1:56" s="99" customFormat="1" x14ac:dyDescent="0.25">
      <c r="L89" s="85"/>
      <c r="Q89" s="47"/>
      <c r="R89" s="86"/>
      <c r="S89" s="47"/>
      <c r="T89" s="86"/>
      <c r="U89" s="86"/>
      <c r="V89" s="78"/>
      <c r="W89" s="78"/>
      <c r="X89" s="78"/>
      <c r="Z89" s="71" t="s">
        <v>256</v>
      </c>
      <c r="AA89" s="54">
        <v>1338.8986440677966</v>
      </c>
      <c r="AB89" s="71" t="s">
        <v>256</v>
      </c>
      <c r="AE89" s="48"/>
      <c r="AF89" s="88"/>
      <c r="AG89" s="89"/>
      <c r="AH89" s="88"/>
      <c r="AJ89" s="78"/>
      <c r="AL89" s="61"/>
      <c r="AM89" s="61"/>
      <c r="AN89" s="38"/>
      <c r="AQ89" s="38"/>
      <c r="BD89" s="98"/>
    </row>
    <row r="90" spans="1:56" ht="27" customHeight="1" x14ac:dyDescent="0.25">
      <c r="C90" s="96"/>
      <c r="D90" s="96"/>
      <c r="L90" s="85"/>
      <c r="M90" s="102"/>
      <c r="O90" s="96"/>
      <c r="P90" s="96"/>
      <c r="Q90" s="47"/>
      <c r="R90" s="86"/>
      <c r="S90" s="47"/>
      <c r="T90" s="86"/>
      <c r="U90" s="86"/>
      <c r="V90" s="78"/>
      <c r="W90" s="78"/>
      <c r="X90" s="78"/>
      <c r="Z90" s="71" t="s">
        <v>257</v>
      </c>
      <c r="AA90" s="54">
        <v>1426.5477796610171</v>
      </c>
      <c r="AB90" s="71" t="s">
        <v>257</v>
      </c>
      <c r="AF90" s="88"/>
      <c r="AG90" s="89"/>
      <c r="AH90" s="88"/>
      <c r="AI90" s="37"/>
      <c r="AJ90" s="78"/>
      <c r="AL90" s="61"/>
      <c r="AM90" s="61"/>
      <c r="AN90" s="38"/>
      <c r="AO90" s="57"/>
      <c r="AP90" s="57"/>
      <c r="AQ90" s="38"/>
      <c r="AV90" s="49"/>
      <c r="AW90" s="49"/>
      <c r="AZ90" s="49"/>
      <c r="BA90" s="49"/>
      <c r="BB90" s="49"/>
    </row>
    <row r="91" spans="1:56" s="99" customFormat="1" x14ac:dyDescent="0.25">
      <c r="L91" s="85"/>
      <c r="Q91" s="47"/>
      <c r="R91" s="86"/>
      <c r="S91" s="47"/>
      <c r="T91" s="86"/>
      <c r="U91" s="86"/>
      <c r="V91" s="78"/>
      <c r="W91" s="78"/>
      <c r="X91" s="78"/>
      <c r="Z91" s="71" t="s">
        <v>258</v>
      </c>
      <c r="AA91" s="54">
        <v>1439.812711864407</v>
      </c>
      <c r="AB91" s="87"/>
      <c r="AD91" s="48">
        <v>1439.8135593220341</v>
      </c>
      <c r="AE91" s="48"/>
      <c r="AF91" s="88"/>
      <c r="AG91" s="89"/>
      <c r="AH91" s="88"/>
      <c r="AJ91" s="78"/>
      <c r="AL91" s="61"/>
      <c r="AM91" s="61"/>
      <c r="AN91" s="38"/>
      <c r="AQ91" s="38"/>
      <c r="BD91" s="98"/>
    </row>
    <row r="92" spans="1:56" s="99" customFormat="1" ht="30" x14ac:dyDescent="0.25">
      <c r="A92" s="99">
        <v>3</v>
      </c>
      <c r="C92" s="98" t="s">
        <v>175</v>
      </c>
      <c r="D92" s="98" t="s">
        <v>175</v>
      </c>
      <c r="L92" s="32" t="s">
        <v>226</v>
      </c>
      <c r="N92" s="99">
        <v>1</v>
      </c>
      <c r="O92" s="98" t="s">
        <v>176</v>
      </c>
      <c r="P92" s="96" t="s">
        <v>177</v>
      </c>
      <c r="Q92" s="47">
        <v>2677.1186440677966</v>
      </c>
      <c r="R92" s="33">
        <v>3159</v>
      </c>
      <c r="S92" s="47">
        <v>2677.1186440677966</v>
      </c>
      <c r="T92" s="33">
        <v>3159</v>
      </c>
      <c r="U92" s="47">
        <v>2677.1186440677966</v>
      </c>
      <c r="V92" s="99" t="s">
        <v>60</v>
      </c>
      <c r="W92" s="99" t="s">
        <v>57</v>
      </c>
      <c r="X92" s="99">
        <v>24</v>
      </c>
      <c r="Y92" s="99">
        <v>2</v>
      </c>
      <c r="Z92" s="98" t="s">
        <v>314</v>
      </c>
      <c r="AA92" s="48">
        <v>2862.71186440678</v>
      </c>
      <c r="AB92" s="98" t="s">
        <v>314</v>
      </c>
      <c r="AE92" s="48">
        <v>3286.5423728813562</v>
      </c>
      <c r="AF92" s="54">
        <v>3878.12</v>
      </c>
      <c r="AG92" s="98" t="s">
        <v>315</v>
      </c>
      <c r="AH92" s="54">
        <v>3878.12</v>
      </c>
      <c r="AJ92" s="99">
        <v>267653</v>
      </c>
      <c r="AK92" s="99" t="s">
        <v>184</v>
      </c>
      <c r="AL92" s="38">
        <v>41501</v>
      </c>
      <c r="AM92" s="38">
        <v>41501</v>
      </c>
      <c r="AN92" s="38">
        <v>41512.416666666664</v>
      </c>
      <c r="AO92" s="49">
        <v>41606</v>
      </c>
      <c r="AP92" s="49">
        <v>41606</v>
      </c>
      <c r="AQ92" s="38" t="s">
        <v>313</v>
      </c>
      <c r="AV92" s="49">
        <v>41613</v>
      </c>
      <c r="AW92" s="49">
        <v>41613</v>
      </c>
      <c r="AZ92" s="49">
        <v>41613</v>
      </c>
      <c r="BA92" s="49">
        <v>41613</v>
      </c>
      <c r="BB92" s="49">
        <v>41639</v>
      </c>
      <c r="BD92" s="98"/>
    </row>
    <row r="93" spans="1:56" s="99" customFormat="1" x14ac:dyDescent="0.25">
      <c r="C93" s="98"/>
      <c r="D93" s="98"/>
      <c r="L93" s="32"/>
      <c r="O93" s="98"/>
      <c r="P93" s="96"/>
      <c r="Q93" s="47"/>
      <c r="R93" s="33"/>
      <c r="S93" s="47"/>
      <c r="T93" s="33"/>
      <c r="U93" s="47"/>
      <c r="Z93" s="98" t="s">
        <v>315</v>
      </c>
      <c r="AA93" s="48">
        <v>3286.5423728813562</v>
      </c>
      <c r="AB93" s="48"/>
      <c r="AE93" s="48"/>
      <c r="AF93" s="82"/>
      <c r="AG93" s="83"/>
      <c r="AH93" s="82"/>
      <c r="AL93" s="38"/>
      <c r="AM93" s="38"/>
      <c r="AN93" s="38"/>
      <c r="AO93" s="49"/>
      <c r="AP93" s="49"/>
      <c r="AQ93" s="38"/>
      <c r="AV93" s="49"/>
      <c r="AW93" s="49"/>
      <c r="AZ93" s="49"/>
      <c r="BA93" s="49"/>
      <c r="BB93" s="49"/>
      <c r="BD93" s="98"/>
    </row>
    <row r="94" spans="1:56" ht="71.25" customHeight="1" x14ac:dyDescent="0.25">
      <c r="A94" s="101">
        <v>2</v>
      </c>
      <c r="C94" s="98" t="s">
        <v>175</v>
      </c>
      <c r="D94" s="98" t="s">
        <v>175</v>
      </c>
      <c r="L94" s="98" t="s">
        <v>277</v>
      </c>
      <c r="N94" s="101">
        <v>1</v>
      </c>
      <c r="O94" s="98" t="s">
        <v>176</v>
      </c>
      <c r="P94" s="96" t="s">
        <v>177</v>
      </c>
      <c r="Q94" s="54">
        <v>46955.5593220339</v>
      </c>
      <c r="R94" s="54">
        <v>55407.56</v>
      </c>
      <c r="S94" s="54">
        <v>42260.000000000007</v>
      </c>
      <c r="T94" s="54">
        <v>49866.8</v>
      </c>
      <c r="U94" s="54">
        <v>42260.000000000007</v>
      </c>
      <c r="V94" s="98" t="s">
        <v>59</v>
      </c>
      <c r="W94" s="98" t="s">
        <v>59</v>
      </c>
      <c r="X94" s="98">
        <v>2</v>
      </c>
      <c r="Y94" s="101">
        <v>2</v>
      </c>
      <c r="Z94" s="98" t="s">
        <v>282</v>
      </c>
      <c r="AA94" s="36">
        <v>41179.627118644072</v>
      </c>
      <c r="AB94" s="36"/>
      <c r="AC94" s="101">
        <v>2</v>
      </c>
      <c r="AD94" s="54">
        <v>41099.677966101699</v>
      </c>
      <c r="AE94" s="95">
        <v>41099.677966101699</v>
      </c>
      <c r="AF94" s="54">
        <v>48497.62</v>
      </c>
      <c r="AG94" s="98" t="s">
        <v>282</v>
      </c>
      <c r="AH94" s="54">
        <v>48497.62</v>
      </c>
      <c r="AI94" s="37"/>
      <c r="AJ94" s="98">
        <v>36401</v>
      </c>
      <c r="AK94" s="99" t="s">
        <v>184</v>
      </c>
      <c r="AL94" s="52">
        <v>41501</v>
      </c>
      <c r="AM94" s="52">
        <v>41501</v>
      </c>
      <c r="AN94" s="38">
        <v>41526.625</v>
      </c>
      <c r="AO94" s="57">
        <v>41554</v>
      </c>
      <c r="AP94" s="57">
        <v>41554</v>
      </c>
      <c r="AQ94" s="98" t="s">
        <v>281</v>
      </c>
      <c r="AV94" s="49">
        <v>41562</v>
      </c>
      <c r="AW94" s="49">
        <v>41562</v>
      </c>
      <c r="AZ94" s="49">
        <v>41562</v>
      </c>
      <c r="BA94" s="49">
        <v>41562</v>
      </c>
      <c r="BB94" s="49">
        <v>41639</v>
      </c>
    </row>
    <row r="95" spans="1:56" ht="39" customHeight="1" x14ac:dyDescent="0.25">
      <c r="C95" s="98"/>
      <c r="D95" s="98"/>
      <c r="L95" s="98"/>
      <c r="O95" s="98"/>
      <c r="P95" s="96"/>
      <c r="Q95" s="54"/>
      <c r="R95" s="54"/>
      <c r="S95" s="54"/>
      <c r="T95" s="54"/>
      <c r="U95" s="54"/>
      <c r="V95" s="98"/>
      <c r="W95" s="98"/>
      <c r="X95" s="98"/>
      <c r="Z95" s="98" t="s">
        <v>279</v>
      </c>
      <c r="AA95" s="36">
        <v>41960.406779661018</v>
      </c>
      <c r="AB95" s="36"/>
      <c r="AD95" s="54">
        <v>41960.406779661018</v>
      </c>
      <c r="AE95" s="101"/>
      <c r="AF95" s="68"/>
      <c r="AH95" s="68"/>
      <c r="AI95" s="37"/>
      <c r="AJ95" s="98"/>
      <c r="AK95" s="99"/>
      <c r="AL95" s="52"/>
      <c r="AM95" s="52"/>
      <c r="AN95" s="38"/>
      <c r="AO95" s="57"/>
      <c r="AP95" s="57"/>
      <c r="AQ95" s="38"/>
      <c r="AV95" s="49"/>
      <c r="AW95" s="49"/>
      <c r="AZ95" s="49"/>
      <c r="BA95" s="49"/>
      <c r="BB95" s="49"/>
    </row>
    <row r="96" spans="1:56" s="99" customFormat="1" ht="60" x14ac:dyDescent="0.25">
      <c r="A96" s="99">
        <v>2</v>
      </c>
      <c r="C96" s="98" t="s">
        <v>175</v>
      </c>
      <c r="D96" s="98" t="s">
        <v>175</v>
      </c>
      <c r="L96" s="98" t="s">
        <v>269</v>
      </c>
      <c r="N96" s="99">
        <v>1</v>
      </c>
      <c r="O96" s="98" t="s">
        <v>176</v>
      </c>
      <c r="P96" s="96" t="s">
        <v>177</v>
      </c>
      <c r="Q96" s="54">
        <v>57811.110169491527</v>
      </c>
      <c r="R96" s="54">
        <v>68217.11</v>
      </c>
      <c r="S96" s="54">
        <v>52030.000000000007</v>
      </c>
      <c r="T96" s="54">
        <v>61395.4</v>
      </c>
      <c r="U96" s="54">
        <v>52030.000000000007</v>
      </c>
      <c r="V96" s="98" t="s">
        <v>59</v>
      </c>
      <c r="W96" s="98" t="s">
        <v>59</v>
      </c>
      <c r="X96" s="98">
        <v>5</v>
      </c>
      <c r="Y96" s="99">
        <v>3</v>
      </c>
      <c r="Z96" s="98" t="s">
        <v>278</v>
      </c>
      <c r="AA96" s="36">
        <v>50766.380627118648</v>
      </c>
      <c r="AB96" s="98" t="s">
        <v>278</v>
      </c>
      <c r="AC96" s="99">
        <v>1</v>
      </c>
      <c r="AE96" s="48">
        <v>50884.466101694918</v>
      </c>
      <c r="AF96" s="48">
        <v>60043.67</v>
      </c>
      <c r="AG96" s="98" t="s">
        <v>279</v>
      </c>
      <c r="AH96" s="54">
        <v>60043.67</v>
      </c>
      <c r="AJ96" s="98">
        <v>36402</v>
      </c>
      <c r="AK96" s="99" t="s">
        <v>184</v>
      </c>
      <c r="AL96" s="52">
        <v>41501</v>
      </c>
      <c r="AM96" s="52">
        <v>41501</v>
      </c>
      <c r="AN96" s="38">
        <v>41526.645833333336</v>
      </c>
      <c r="AO96" s="49">
        <v>41554</v>
      </c>
      <c r="AP96" s="49">
        <v>41554</v>
      </c>
      <c r="AQ96" s="98" t="s">
        <v>283</v>
      </c>
      <c r="AV96" s="49">
        <v>41562</v>
      </c>
      <c r="AW96" s="49">
        <v>41562</v>
      </c>
      <c r="AX96" s="101"/>
      <c r="AY96" s="101"/>
      <c r="AZ96" s="49">
        <v>41562</v>
      </c>
      <c r="BA96" s="49">
        <v>41562</v>
      </c>
      <c r="BB96" s="49">
        <v>41639</v>
      </c>
      <c r="BD96" s="98"/>
    </row>
    <row r="97" spans="1:56" s="99" customFormat="1" x14ac:dyDescent="0.25">
      <c r="C97" s="98"/>
      <c r="D97" s="98"/>
      <c r="L97" s="98"/>
      <c r="O97" s="98"/>
      <c r="P97" s="96"/>
      <c r="Q97" s="54"/>
      <c r="R97" s="54"/>
      <c r="S97" s="54"/>
      <c r="T97" s="54"/>
      <c r="U97" s="54"/>
      <c r="V97" s="98"/>
      <c r="W97" s="98"/>
      <c r="X97" s="98"/>
      <c r="Z97" s="98" t="s">
        <v>279</v>
      </c>
      <c r="AA97" s="36">
        <v>50989.406779661018</v>
      </c>
      <c r="AB97" s="36"/>
      <c r="AD97" s="54">
        <v>50884.466101694918</v>
      </c>
      <c r="AE97" s="48"/>
      <c r="AF97" s="48"/>
      <c r="AG97" s="98"/>
      <c r="AH97" s="48"/>
      <c r="AJ97" s="98"/>
      <c r="AL97" s="52"/>
      <c r="AM97" s="52"/>
      <c r="AN97" s="38"/>
      <c r="AQ97" s="38"/>
      <c r="BD97" s="98"/>
    </row>
    <row r="98" spans="1:56" s="99" customFormat="1" x14ac:dyDescent="0.25">
      <c r="C98" s="98"/>
      <c r="D98" s="98"/>
      <c r="L98" s="98"/>
      <c r="O98" s="98"/>
      <c r="P98" s="96"/>
      <c r="Q98" s="54"/>
      <c r="R98" s="54"/>
      <c r="S98" s="54"/>
      <c r="T98" s="54"/>
      <c r="U98" s="54"/>
      <c r="V98" s="98"/>
      <c r="W98" s="98"/>
      <c r="X98" s="98"/>
      <c r="Z98" s="98" t="s">
        <v>280</v>
      </c>
      <c r="AA98" s="36">
        <v>51944.686440677971</v>
      </c>
      <c r="AB98" s="36"/>
      <c r="AD98" s="54">
        <v>51944.686440677971</v>
      </c>
      <c r="AE98" s="48"/>
      <c r="AF98" s="48"/>
      <c r="AG98" s="98"/>
      <c r="AH98" s="48"/>
      <c r="AJ98" s="98"/>
      <c r="AL98" s="52"/>
      <c r="AM98" s="52"/>
      <c r="AN98" s="38"/>
      <c r="AQ98" s="38"/>
      <c r="BD98" s="98"/>
    </row>
    <row r="99" spans="1:56" s="99" customFormat="1" ht="60" x14ac:dyDescent="0.25">
      <c r="A99" s="99">
        <v>2</v>
      </c>
      <c r="C99" s="98" t="s">
        <v>175</v>
      </c>
      <c r="D99" s="98" t="s">
        <v>175</v>
      </c>
      <c r="L99" s="98" t="s">
        <v>270</v>
      </c>
      <c r="N99" s="99">
        <v>1</v>
      </c>
      <c r="O99" s="98" t="s">
        <v>176</v>
      </c>
      <c r="P99" s="96" t="s">
        <v>177</v>
      </c>
      <c r="Q99" s="54">
        <v>48177.779661016953</v>
      </c>
      <c r="R99" s="54">
        <v>56849.78</v>
      </c>
      <c r="S99" s="54">
        <v>43360.000000000007</v>
      </c>
      <c r="T99" s="54">
        <v>51164.800000000003</v>
      </c>
      <c r="U99" s="54">
        <v>43360.000000000007</v>
      </c>
      <c r="V99" s="98" t="s">
        <v>59</v>
      </c>
      <c r="W99" s="98" t="s">
        <v>59</v>
      </c>
      <c r="X99" s="98">
        <v>5</v>
      </c>
      <c r="Y99" s="99">
        <v>2</v>
      </c>
      <c r="Z99" s="98" t="s">
        <v>279</v>
      </c>
      <c r="AA99" s="36">
        <v>42491.525423728817</v>
      </c>
      <c r="AB99" s="36"/>
      <c r="AC99" s="99">
        <v>1</v>
      </c>
      <c r="AD99" s="48">
        <v>42355.067796610172</v>
      </c>
      <c r="AE99" s="48">
        <v>42355.067796610172</v>
      </c>
      <c r="AF99" s="54">
        <v>49978.98</v>
      </c>
      <c r="AG99" s="98" t="s">
        <v>279</v>
      </c>
      <c r="AH99" s="54">
        <v>49978.98</v>
      </c>
      <c r="AJ99" s="98">
        <v>36403</v>
      </c>
      <c r="AK99" s="99" t="s">
        <v>184</v>
      </c>
      <c r="AL99" s="52">
        <v>41501</v>
      </c>
      <c r="AM99" s="52">
        <v>41501</v>
      </c>
      <c r="AN99" s="38">
        <v>41526.666666666664</v>
      </c>
      <c r="AO99" s="49">
        <v>41554</v>
      </c>
      <c r="AP99" s="49">
        <v>41554</v>
      </c>
      <c r="AQ99" s="98" t="s">
        <v>284</v>
      </c>
      <c r="AV99" s="49">
        <v>41562</v>
      </c>
      <c r="AW99" s="49">
        <v>41562</v>
      </c>
      <c r="AX99" s="101"/>
      <c r="AY99" s="101"/>
      <c r="AZ99" s="49">
        <v>41562</v>
      </c>
      <c r="BA99" s="49">
        <v>41562</v>
      </c>
      <c r="BB99" s="49">
        <v>41639</v>
      </c>
      <c r="BD99" s="98"/>
    </row>
    <row r="100" spans="1:56" s="99" customFormat="1" x14ac:dyDescent="0.25">
      <c r="C100" s="98"/>
      <c r="D100" s="98"/>
      <c r="L100" s="98"/>
      <c r="O100" s="98"/>
      <c r="P100" s="96"/>
      <c r="Q100" s="54"/>
      <c r="R100" s="54"/>
      <c r="S100" s="54"/>
      <c r="T100" s="54"/>
      <c r="U100" s="54"/>
      <c r="V100" s="98"/>
      <c r="W100" s="98"/>
      <c r="X100" s="98"/>
      <c r="Z100" s="98" t="s">
        <v>280</v>
      </c>
      <c r="AA100" s="36">
        <v>43304.652542372882</v>
      </c>
      <c r="AB100" s="36"/>
      <c r="AD100" s="48">
        <v>43304.652542372882</v>
      </c>
      <c r="AE100" s="48"/>
      <c r="AF100" s="48"/>
      <c r="AG100" s="98"/>
      <c r="AH100" s="48"/>
      <c r="AJ100" s="98"/>
      <c r="AL100" s="52"/>
      <c r="AM100" s="52"/>
      <c r="AN100" s="38"/>
      <c r="AQ100" s="38"/>
      <c r="BD100" s="98"/>
    </row>
    <row r="101" spans="1:56" s="99" customFormat="1" ht="60" x14ac:dyDescent="0.25">
      <c r="A101" s="99">
        <v>2</v>
      </c>
      <c r="C101" s="98" t="s">
        <v>175</v>
      </c>
      <c r="D101" s="98" t="s">
        <v>175</v>
      </c>
      <c r="L101" s="98" t="s">
        <v>271</v>
      </c>
      <c r="N101" s="99">
        <v>1</v>
      </c>
      <c r="O101" s="98" t="s">
        <v>176</v>
      </c>
      <c r="P101" s="96" t="s">
        <v>177</v>
      </c>
      <c r="Q101" s="54">
        <v>45388.889830508473</v>
      </c>
      <c r="R101" s="54">
        <v>53558.89</v>
      </c>
      <c r="S101" s="54">
        <v>40850</v>
      </c>
      <c r="T101" s="54">
        <v>48203</v>
      </c>
      <c r="U101" s="54">
        <v>40850</v>
      </c>
      <c r="V101" s="98" t="s">
        <v>59</v>
      </c>
      <c r="W101" s="98" t="s">
        <v>59</v>
      </c>
      <c r="X101" s="98">
        <v>6</v>
      </c>
      <c r="Y101" s="99">
        <v>3</v>
      </c>
      <c r="Z101" s="98" t="s">
        <v>278</v>
      </c>
      <c r="AA101" s="36">
        <v>39707.899906779661</v>
      </c>
      <c r="AB101" s="98" t="s">
        <v>278</v>
      </c>
      <c r="AC101" s="99">
        <v>1</v>
      </c>
      <c r="AE101" s="48">
        <v>39922.389830508473</v>
      </c>
      <c r="AF101" s="54">
        <v>47108.42</v>
      </c>
      <c r="AG101" s="98" t="s">
        <v>279</v>
      </c>
      <c r="AH101" s="54">
        <v>47108.42</v>
      </c>
      <c r="AJ101" s="98">
        <v>36404</v>
      </c>
      <c r="AK101" s="99" t="s">
        <v>184</v>
      </c>
      <c r="AL101" s="52">
        <v>41501</v>
      </c>
      <c r="AM101" s="52">
        <v>41501</v>
      </c>
      <c r="AN101" s="38">
        <v>41526.6875</v>
      </c>
      <c r="AO101" s="49">
        <v>41554</v>
      </c>
      <c r="AP101" s="49">
        <v>41554</v>
      </c>
      <c r="AQ101" s="98" t="s">
        <v>281</v>
      </c>
      <c r="AV101" s="49">
        <v>41562</v>
      </c>
      <c r="AW101" s="49">
        <v>41562</v>
      </c>
      <c r="AX101" s="101"/>
      <c r="AY101" s="101"/>
      <c r="AZ101" s="49">
        <v>41562</v>
      </c>
      <c r="BA101" s="49">
        <v>41562</v>
      </c>
      <c r="BB101" s="49">
        <v>41639</v>
      </c>
      <c r="BD101" s="98"/>
    </row>
    <row r="102" spans="1:56" s="99" customFormat="1" x14ac:dyDescent="0.25">
      <c r="C102" s="98"/>
      <c r="D102" s="98"/>
      <c r="L102" s="98"/>
      <c r="O102" s="98"/>
      <c r="P102" s="96"/>
      <c r="Q102" s="54"/>
      <c r="R102" s="54"/>
      <c r="S102" s="54"/>
      <c r="T102" s="54"/>
      <c r="U102" s="54"/>
      <c r="V102" s="98"/>
      <c r="W102" s="98"/>
      <c r="X102" s="98"/>
      <c r="Z102" s="98" t="s">
        <v>279</v>
      </c>
      <c r="AA102" s="36">
        <v>40032.966101694918</v>
      </c>
      <c r="AB102" s="36"/>
      <c r="AD102" s="54">
        <v>39922.389830508473</v>
      </c>
      <c r="AE102" s="48"/>
      <c r="AF102" s="48"/>
      <c r="AG102" s="98"/>
      <c r="AH102" s="48"/>
      <c r="AJ102" s="98"/>
      <c r="AL102" s="52"/>
      <c r="AM102" s="52"/>
      <c r="AN102" s="38"/>
      <c r="AQ102" s="38"/>
      <c r="BD102" s="98"/>
    </row>
    <row r="103" spans="1:56" s="99" customFormat="1" x14ac:dyDescent="0.25">
      <c r="C103" s="98"/>
      <c r="D103" s="98"/>
      <c r="L103" s="98"/>
      <c r="O103" s="98"/>
      <c r="P103" s="96"/>
      <c r="Q103" s="54"/>
      <c r="R103" s="54"/>
      <c r="S103" s="54"/>
      <c r="T103" s="54"/>
      <c r="U103" s="54"/>
      <c r="V103" s="98"/>
      <c r="W103" s="98"/>
      <c r="X103" s="98"/>
      <c r="Z103" s="98" t="s">
        <v>280</v>
      </c>
      <c r="AA103" s="36">
        <v>40761.91525423729</v>
      </c>
      <c r="AB103" s="36"/>
      <c r="AD103" s="36">
        <v>40761.91525423729</v>
      </c>
      <c r="AE103" s="48"/>
      <c r="AF103" s="48"/>
      <c r="AG103" s="98"/>
      <c r="AH103" s="48"/>
      <c r="AJ103" s="98"/>
      <c r="AL103" s="52"/>
      <c r="AM103" s="52"/>
      <c r="AN103" s="38"/>
      <c r="AQ103" s="38"/>
      <c r="BD103" s="98"/>
    </row>
    <row r="104" spans="1:56" ht="101.25" customHeight="1" x14ac:dyDescent="0.25">
      <c r="A104" s="101">
        <v>2</v>
      </c>
      <c r="C104" s="98" t="s">
        <v>175</v>
      </c>
      <c r="D104" s="98" t="s">
        <v>175</v>
      </c>
      <c r="L104" s="98" t="s">
        <v>272</v>
      </c>
      <c r="N104" s="101">
        <v>1</v>
      </c>
      <c r="O104" s="98" t="s">
        <v>176</v>
      </c>
      <c r="P104" s="96" t="s">
        <v>177</v>
      </c>
      <c r="Q104" s="54">
        <v>60266.669491525427</v>
      </c>
      <c r="R104" s="54">
        <v>71114.67</v>
      </c>
      <c r="S104" s="54">
        <v>60266.669491525427</v>
      </c>
      <c r="T104" s="54">
        <v>71114.67</v>
      </c>
      <c r="U104" s="54">
        <v>54240</v>
      </c>
      <c r="V104" s="98" t="s">
        <v>59</v>
      </c>
      <c r="W104" s="98" t="s">
        <v>59</v>
      </c>
      <c r="X104" s="98">
        <v>5</v>
      </c>
      <c r="Y104" s="101">
        <v>2</v>
      </c>
      <c r="Z104" s="98" t="s">
        <v>279</v>
      </c>
      <c r="AA104" s="36">
        <v>53156.779661016953</v>
      </c>
      <c r="AB104" s="36"/>
      <c r="AC104" s="101">
        <v>1</v>
      </c>
      <c r="AD104" s="54">
        <v>53053.593220338982</v>
      </c>
      <c r="AE104" s="95">
        <v>53053.593220338982</v>
      </c>
      <c r="AF104" s="54">
        <v>62603.24</v>
      </c>
      <c r="AG104" s="98" t="s">
        <v>279</v>
      </c>
      <c r="AH104" s="54">
        <v>62603.24</v>
      </c>
      <c r="AI104" s="37"/>
      <c r="AJ104" s="98">
        <v>36405</v>
      </c>
      <c r="AK104" s="99" t="s">
        <v>184</v>
      </c>
      <c r="AL104" s="52">
        <v>41501</v>
      </c>
      <c r="AM104" s="52">
        <v>41501</v>
      </c>
      <c r="AN104" s="38">
        <v>41526.708333333336</v>
      </c>
      <c r="AO104" s="49">
        <v>41554</v>
      </c>
      <c r="AP104" s="49">
        <v>41554</v>
      </c>
      <c r="AQ104" s="98" t="s">
        <v>285</v>
      </c>
      <c r="AV104" s="49">
        <v>41562</v>
      </c>
      <c r="AW104" s="49">
        <v>41562</v>
      </c>
      <c r="AZ104" s="49">
        <v>41562</v>
      </c>
      <c r="BA104" s="49">
        <v>41562</v>
      </c>
      <c r="BB104" s="49">
        <v>41639</v>
      </c>
    </row>
    <row r="105" spans="1:56" ht="101.25" customHeight="1" x14ac:dyDescent="0.25">
      <c r="C105" s="98"/>
      <c r="D105" s="98"/>
      <c r="L105" s="98"/>
      <c r="O105" s="98"/>
      <c r="P105" s="96"/>
      <c r="Q105" s="54"/>
      <c r="R105" s="54"/>
      <c r="S105" s="54"/>
      <c r="T105" s="54"/>
      <c r="U105" s="54"/>
      <c r="V105" s="98"/>
      <c r="W105" s="98"/>
      <c r="X105" s="98"/>
      <c r="Z105" s="98" t="s">
        <v>280</v>
      </c>
      <c r="AA105" s="36">
        <v>54151.322033898308</v>
      </c>
      <c r="AB105" s="36"/>
      <c r="AD105" s="36">
        <v>54151.322033898308</v>
      </c>
      <c r="AF105" s="68"/>
      <c r="AH105" s="68"/>
      <c r="AI105" s="37"/>
      <c r="AJ105" s="98"/>
      <c r="AK105" s="99"/>
      <c r="AL105" s="52"/>
      <c r="AM105" s="52"/>
      <c r="AN105" s="38"/>
      <c r="AO105" s="57"/>
      <c r="AP105" s="57"/>
      <c r="AQ105" s="38"/>
      <c r="AV105" s="57"/>
      <c r="AW105" s="57"/>
      <c r="AZ105" s="57"/>
      <c r="BA105" s="57"/>
      <c r="BB105" s="57"/>
    </row>
    <row r="106" spans="1:56" s="99" customFormat="1" ht="75" x14ac:dyDescent="0.25">
      <c r="A106" s="99">
        <v>1</v>
      </c>
      <c r="C106" s="98" t="s">
        <v>175</v>
      </c>
      <c r="D106" s="98" t="s">
        <v>175</v>
      </c>
      <c r="L106" s="98" t="s">
        <v>273</v>
      </c>
      <c r="N106" s="99">
        <v>1</v>
      </c>
      <c r="O106" s="98" t="s">
        <v>176</v>
      </c>
      <c r="P106" s="96" t="s">
        <v>177</v>
      </c>
      <c r="Q106" s="54">
        <v>37666.669491525427</v>
      </c>
      <c r="R106" s="54">
        <v>44446.67</v>
      </c>
      <c r="S106" s="54">
        <v>37666.669491525427</v>
      </c>
      <c r="T106" s="54">
        <v>44446.67</v>
      </c>
      <c r="U106" s="54">
        <v>33900</v>
      </c>
      <c r="V106" s="98" t="s">
        <v>59</v>
      </c>
      <c r="W106" s="98" t="s">
        <v>59</v>
      </c>
      <c r="X106" s="98">
        <v>4</v>
      </c>
      <c r="Y106" s="99">
        <v>2</v>
      </c>
      <c r="Z106" s="98" t="s">
        <v>279</v>
      </c>
      <c r="AA106" s="36">
        <v>33220.338983050846</v>
      </c>
      <c r="AB106" s="36"/>
      <c r="AC106" s="99">
        <v>1</v>
      </c>
      <c r="AD106" s="54">
        <v>33127.381355932201</v>
      </c>
      <c r="AE106" s="48">
        <v>33127.381355932201</v>
      </c>
      <c r="AF106" s="54">
        <v>39090.31</v>
      </c>
      <c r="AG106" s="98" t="s">
        <v>279</v>
      </c>
      <c r="AH106" s="54">
        <v>39090.31</v>
      </c>
      <c r="AJ106" s="98">
        <v>36406</v>
      </c>
      <c r="AK106" s="99" t="s">
        <v>184</v>
      </c>
      <c r="AL106" s="52">
        <v>41501</v>
      </c>
      <c r="AM106" s="52">
        <v>41501</v>
      </c>
      <c r="AN106" s="38">
        <v>41527.625</v>
      </c>
      <c r="AO106" s="49">
        <v>41554</v>
      </c>
      <c r="AP106" s="49">
        <v>41554</v>
      </c>
      <c r="AQ106" s="98" t="s">
        <v>286</v>
      </c>
      <c r="AV106" s="49">
        <v>41562</v>
      </c>
      <c r="AW106" s="49">
        <v>41562</v>
      </c>
      <c r="AX106" s="101"/>
      <c r="AY106" s="101"/>
      <c r="AZ106" s="49">
        <v>41562</v>
      </c>
      <c r="BA106" s="49">
        <v>41562</v>
      </c>
      <c r="BB106" s="49">
        <v>41639</v>
      </c>
      <c r="BD106" s="98"/>
    </row>
    <row r="107" spans="1:56" s="99" customFormat="1" x14ac:dyDescent="0.25">
      <c r="C107" s="98"/>
      <c r="D107" s="98"/>
      <c r="L107" s="98"/>
      <c r="O107" s="98"/>
      <c r="P107" s="96"/>
      <c r="Q107" s="54"/>
      <c r="R107" s="54"/>
      <c r="S107" s="54"/>
      <c r="T107" s="54"/>
      <c r="U107" s="54"/>
      <c r="V107" s="98"/>
      <c r="W107" s="98"/>
      <c r="X107" s="98"/>
      <c r="Z107" s="98" t="s">
        <v>280</v>
      </c>
      <c r="AA107" s="36">
        <v>33891.872881355936</v>
      </c>
      <c r="AB107" s="36"/>
      <c r="AD107" s="36">
        <v>33891.872881355936</v>
      </c>
      <c r="AE107" s="48"/>
      <c r="AF107" s="48"/>
      <c r="AG107" s="98"/>
      <c r="AH107" s="48"/>
      <c r="AJ107" s="98"/>
      <c r="AL107" s="52"/>
      <c r="AM107" s="52"/>
      <c r="AN107" s="38"/>
      <c r="AQ107" s="38"/>
      <c r="BD107" s="98"/>
    </row>
    <row r="108" spans="1:56" s="99" customFormat="1" ht="75" x14ac:dyDescent="0.25">
      <c r="A108" s="99">
        <v>1</v>
      </c>
      <c r="C108" s="98" t="s">
        <v>175</v>
      </c>
      <c r="D108" s="98" t="s">
        <v>175</v>
      </c>
      <c r="L108" s="98" t="s">
        <v>274</v>
      </c>
      <c r="N108" s="99">
        <v>1</v>
      </c>
      <c r="O108" s="98" t="s">
        <v>176</v>
      </c>
      <c r="P108" s="96" t="s">
        <v>177</v>
      </c>
      <c r="Q108" s="54">
        <v>32633.330508474581</v>
      </c>
      <c r="R108" s="54">
        <v>38507.33</v>
      </c>
      <c r="S108" s="54">
        <v>32633.330508474581</v>
      </c>
      <c r="T108" s="54">
        <v>38507.33</v>
      </c>
      <c r="U108" s="54">
        <v>29370</v>
      </c>
      <c r="V108" s="98" t="s">
        <v>59</v>
      </c>
      <c r="W108" s="98" t="s">
        <v>59</v>
      </c>
      <c r="X108" s="98">
        <v>3</v>
      </c>
      <c r="Y108" s="99">
        <v>2</v>
      </c>
      <c r="Z108" s="98" t="s">
        <v>280</v>
      </c>
      <c r="AA108" s="36">
        <v>29182.97457627119</v>
      </c>
      <c r="AC108" s="99">
        <v>1</v>
      </c>
      <c r="AD108" s="54">
        <f>34336.66/1.18</f>
        <v>29098.864406779667</v>
      </c>
      <c r="AE108" s="48">
        <v>29098.864406779667</v>
      </c>
      <c r="AF108" s="54">
        <v>34336.660000000003</v>
      </c>
      <c r="AG108" s="98" t="s">
        <v>280</v>
      </c>
      <c r="AH108" s="54">
        <v>34336.660000000003</v>
      </c>
      <c r="AJ108" s="98">
        <v>36407</v>
      </c>
      <c r="AK108" s="99" t="s">
        <v>184</v>
      </c>
      <c r="AL108" s="52">
        <v>41501</v>
      </c>
      <c r="AM108" s="52">
        <v>41501</v>
      </c>
      <c r="AN108" s="38">
        <v>41527.645833333336</v>
      </c>
      <c r="AO108" s="49">
        <v>41554</v>
      </c>
      <c r="AP108" s="49">
        <v>41554</v>
      </c>
      <c r="AQ108" s="98" t="s">
        <v>287</v>
      </c>
      <c r="AV108" s="49">
        <v>41562</v>
      </c>
      <c r="AW108" s="49">
        <v>41562</v>
      </c>
      <c r="AX108" s="101"/>
      <c r="AY108" s="101"/>
      <c r="AZ108" s="49">
        <v>41562</v>
      </c>
      <c r="BA108" s="49">
        <v>41562</v>
      </c>
      <c r="BB108" s="49">
        <v>41639</v>
      </c>
      <c r="BD108" s="98"/>
    </row>
    <row r="109" spans="1:56" s="99" customFormat="1" x14ac:dyDescent="0.25">
      <c r="C109" s="98"/>
      <c r="D109" s="98"/>
      <c r="L109" s="98"/>
      <c r="O109" s="98"/>
      <c r="P109" s="96"/>
      <c r="Q109" s="54"/>
      <c r="R109" s="54"/>
      <c r="S109" s="54"/>
      <c r="T109" s="54"/>
      <c r="U109" s="54"/>
      <c r="V109" s="98"/>
      <c r="W109" s="98"/>
      <c r="X109" s="98"/>
      <c r="Z109" s="98" t="s">
        <v>279</v>
      </c>
      <c r="AA109" s="36">
        <v>29354.152542372885</v>
      </c>
      <c r="AD109" s="36">
        <f>34637.9/1.18</f>
        <v>29354.152542372885</v>
      </c>
      <c r="AE109" s="48"/>
      <c r="AF109" s="48"/>
      <c r="AG109" s="98"/>
      <c r="AH109" s="48"/>
      <c r="AJ109" s="98"/>
      <c r="AL109" s="52"/>
      <c r="AM109" s="52"/>
      <c r="AN109" s="38"/>
      <c r="AQ109" s="38"/>
      <c r="BD109" s="98"/>
    </row>
    <row r="110" spans="1:56" s="99" customFormat="1" ht="60" x14ac:dyDescent="0.25">
      <c r="A110" s="99">
        <v>2</v>
      </c>
      <c r="C110" s="98" t="s">
        <v>175</v>
      </c>
      <c r="D110" s="98" t="s">
        <v>175</v>
      </c>
      <c r="L110" s="98" t="s">
        <v>275</v>
      </c>
      <c r="N110" s="99">
        <v>1</v>
      </c>
      <c r="O110" s="98" t="s">
        <v>176</v>
      </c>
      <c r="P110" s="96" t="s">
        <v>177</v>
      </c>
      <c r="Q110" s="54">
        <v>70244.440677966108</v>
      </c>
      <c r="R110" s="54">
        <v>82888.44</v>
      </c>
      <c r="S110" s="54">
        <v>63220.000000000007</v>
      </c>
      <c r="T110" s="54">
        <v>74599.600000000006</v>
      </c>
      <c r="U110" s="54">
        <v>63220.000000000007</v>
      </c>
      <c r="V110" s="98" t="s">
        <v>59</v>
      </c>
      <c r="W110" s="98" t="s">
        <v>59</v>
      </c>
      <c r="X110" s="98">
        <v>8</v>
      </c>
      <c r="Y110" s="99">
        <v>3</v>
      </c>
      <c r="Z110" s="98" t="s">
        <v>288</v>
      </c>
      <c r="AA110" s="36">
        <v>58951.890084745763</v>
      </c>
      <c r="AB110" s="36"/>
      <c r="AC110" s="99">
        <v>1</v>
      </c>
      <c r="AE110" s="48">
        <v>57203.417635593229</v>
      </c>
      <c r="AF110" s="54">
        <v>67500.032810000004</v>
      </c>
      <c r="AG110" s="98" t="s">
        <v>289</v>
      </c>
      <c r="AH110" s="54">
        <v>67500.032810000004</v>
      </c>
      <c r="AJ110" s="98">
        <v>36408</v>
      </c>
      <c r="AK110" s="99" t="s">
        <v>184</v>
      </c>
      <c r="AL110" s="52">
        <v>41501</v>
      </c>
      <c r="AM110" s="52">
        <v>41501</v>
      </c>
      <c r="AN110" s="38">
        <v>41527.666666666664</v>
      </c>
      <c r="AO110" s="49">
        <v>41565</v>
      </c>
      <c r="AP110" s="49">
        <v>41565</v>
      </c>
      <c r="AQ110" s="98" t="s">
        <v>291</v>
      </c>
      <c r="AV110" s="49">
        <v>41572</v>
      </c>
      <c r="AW110" s="49">
        <v>41572</v>
      </c>
      <c r="AZ110" s="49">
        <v>41572</v>
      </c>
      <c r="BA110" s="49">
        <v>41572</v>
      </c>
      <c r="BB110" s="49">
        <v>41639</v>
      </c>
      <c r="BD110" s="98"/>
    </row>
    <row r="111" spans="1:56" s="99" customFormat="1" x14ac:dyDescent="0.25">
      <c r="C111" s="98"/>
      <c r="D111" s="98"/>
      <c r="L111" s="98"/>
      <c r="O111" s="98"/>
      <c r="P111" s="96"/>
      <c r="Q111" s="54"/>
      <c r="R111" s="54"/>
      <c r="S111" s="54"/>
      <c r="T111" s="54"/>
      <c r="U111" s="54"/>
      <c r="V111" s="98"/>
      <c r="W111" s="98"/>
      <c r="X111" s="98"/>
      <c r="Z111" s="98" t="s">
        <v>289</v>
      </c>
      <c r="AA111" s="36">
        <v>61016.949177966104</v>
      </c>
      <c r="AB111" s="36"/>
      <c r="AD111" s="54">
        <v>57203.417635593229</v>
      </c>
      <c r="AE111" s="48"/>
      <c r="AF111" s="48"/>
      <c r="AG111" s="98"/>
      <c r="AH111" s="48"/>
      <c r="AJ111" s="98"/>
      <c r="AL111" s="52"/>
      <c r="AM111" s="52"/>
      <c r="AN111" s="38"/>
      <c r="AQ111" s="38"/>
      <c r="BD111" s="98"/>
    </row>
    <row r="112" spans="1:56" s="99" customFormat="1" x14ac:dyDescent="0.25">
      <c r="C112" s="98"/>
      <c r="D112" s="98"/>
      <c r="L112" s="98"/>
      <c r="O112" s="98"/>
      <c r="P112" s="96"/>
      <c r="Q112" s="54"/>
      <c r="R112" s="54"/>
      <c r="S112" s="54"/>
      <c r="T112" s="54"/>
      <c r="U112" s="54"/>
      <c r="V112" s="98"/>
      <c r="W112" s="98"/>
      <c r="X112" s="98"/>
      <c r="Z112" s="98" t="s">
        <v>290</v>
      </c>
      <c r="AA112" s="36">
        <v>88508</v>
      </c>
      <c r="AB112" s="36"/>
      <c r="AE112" s="48"/>
      <c r="AF112" s="48"/>
      <c r="AG112" s="98"/>
      <c r="AH112" s="48"/>
      <c r="AJ112" s="98"/>
      <c r="AL112" s="52"/>
      <c r="AM112" s="52"/>
      <c r="AN112" s="38"/>
      <c r="AQ112" s="38"/>
      <c r="BD112" s="98"/>
    </row>
    <row r="113" spans="1:56" ht="109.5" customHeight="1" x14ac:dyDescent="0.25">
      <c r="A113" s="101">
        <v>1</v>
      </c>
      <c r="C113" s="98" t="s">
        <v>175</v>
      </c>
      <c r="D113" s="98" t="s">
        <v>175</v>
      </c>
      <c r="L113" s="98" t="s">
        <v>276</v>
      </c>
      <c r="N113" s="101">
        <v>1</v>
      </c>
      <c r="O113" s="98" t="s">
        <v>176</v>
      </c>
      <c r="P113" s="96" t="s">
        <v>177</v>
      </c>
      <c r="Q113" s="54">
        <v>155075.32956779661</v>
      </c>
      <c r="R113" s="54">
        <v>182988.88889</v>
      </c>
      <c r="S113" s="54">
        <v>155075.32956779661</v>
      </c>
      <c r="T113" s="54">
        <v>182988.88889</v>
      </c>
      <c r="U113" s="54">
        <v>139796.61016949153</v>
      </c>
      <c r="V113" s="98" t="s">
        <v>59</v>
      </c>
      <c r="W113" s="98" t="s">
        <v>59</v>
      </c>
      <c r="X113" s="98">
        <v>9</v>
      </c>
      <c r="Y113" s="101">
        <v>2</v>
      </c>
      <c r="Z113" s="98" t="s">
        <v>280</v>
      </c>
      <c r="AA113" s="36">
        <v>139079.45762711865</v>
      </c>
      <c r="AB113" s="36"/>
      <c r="AC113" s="101">
        <v>1</v>
      </c>
      <c r="AD113" s="54">
        <v>138989.16949152542</v>
      </c>
      <c r="AE113" s="95">
        <v>138989.16949152542</v>
      </c>
      <c r="AF113" s="54">
        <v>164007.22</v>
      </c>
      <c r="AG113" s="98" t="s">
        <v>280</v>
      </c>
      <c r="AH113" s="54">
        <v>164007.22</v>
      </c>
      <c r="AI113" s="37"/>
      <c r="AJ113" s="98">
        <v>36409</v>
      </c>
      <c r="AK113" s="99" t="s">
        <v>184</v>
      </c>
      <c r="AL113" s="52">
        <v>41501</v>
      </c>
      <c r="AM113" s="52">
        <v>41501</v>
      </c>
      <c r="AN113" s="38">
        <v>41528.625</v>
      </c>
      <c r="AO113" s="57">
        <v>41555</v>
      </c>
      <c r="AP113" s="57">
        <v>41555</v>
      </c>
      <c r="AQ113" s="98" t="s">
        <v>292</v>
      </c>
      <c r="AV113" s="57">
        <v>41563</v>
      </c>
      <c r="AW113" s="57">
        <v>41563</v>
      </c>
      <c r="AZ113" s="57">
        <v>41563</v>
      </c>
      <c r="BA113" s="57">
        <v>41563</v>
      </c>
      <c r="BB113" s="57">
        <v>41639</v>
      </c>
    </row>
    <row r="114" spans="1:56" s="99" customFormat="1" x14ac:dyDescent="0.25">
      <c r="Q114" s="48"/>
      <c r="R114" s="48"/>
      <c r="S114" s="48"/>
      <c r="T114" s="48"/>
      <c r="U114" s="48"/>
      <c r="Z114" s="98" t="s">
        <v>279</v>
      </c>
      <c r="AA114" s="36">
        <v>139738.75423728814</v>
      </c>
      <c r="AB114" s="36"/>
      <c r="AD114" s="36">
        <v>139738.75423728814</v>
      </c>
      <c r="AE114" s="48"/>
      <c r="AF114" s="48"/>
      <c r="AG114" s="98"/>
      <c r="AH114" s="48"/>
      <c r="AN114" s="38"/>
      <c r="AQ114" s="38"/>
      <c r="BD114" s="98"/>
    </row>
    <row r="115" spans="1:56" s="99" customFormat="1" ht="30" x14ac:dyDescent="0.25">
      <c r="A115" s="99">
        <v>4</v>
      </c>
      <c r="C115" s="98" t="s">
        <v>175</v>
      </c>
      <c r="D115" s="98" t="s">
        <v>175</v>
      </c>
      <c r="L115" s="98" t="s">
        <v>293</v>
      </c>
      <c r="N115" s="99">
        <v>1</v>
      </c>
      <c r="O115" s="98" t="s">
        <v>176</v>
      </c>
      <c r="P115" s="96" t="s">
        <v>177</v>
      </c>
      <c r="Q115" s="48">
        <v>529.66101694915255</v>
      </c>
      <c r="R115" s="65">
        <v>625</v>
      </c>
      <c r="S115" s="48">
        <v>529.66101694915255</v>
      </c>
      <c r="T115" s="65">
        <v>625</v>
      </c>
      <c r="U115" s="48">
        <v>529.66101694915255</v>
      </c>
      <c r="V115" s="99" t="s">
        <v>60</v>
      </c>
      <c r="W115" s="99" t="s">
        <v>60</v>
      </c>
      <c r="X115" s="99">
        <v>13</v>
      </c>
      <c r="Y115" s="99">
        <v>2</v>
      </c>
      <c r="Z115" s="101" t="s">
        <v>295</v>
      </c>
      <c r="AA115" s="36">
        <v>518.8559322033899</v>
      </c>
      <c r="AB115" s="36"/>
      <c r="AE115" s="48">
        <v>518.8559322033899</v>
      </c>
      <c r="AF115" s="101">
        <v>612.25</v>
      </c>
      <c r="AG115" s="101" t="s">
        <v>295</v>
      </c>
      <c r="AH115" s="101">
        <v>612.25</v>
      </c>
      <c r="AJ115" s="101">
        <v>284437</v>
      </c>
      <c r="AK115" s="99" t="s">
        <v>184</v>
      </c>
      <c r="AL115" s="38">
        <v>41526</v>
      </c>
      <c r="AM115" s="38">
        <v>41526</v>
      </c>
      <c r="AN115" s="38">
        <v>41533.416666666664</v>
      </c>
      <c r="AO115" s="49">
        <v>41543</v>
      </c>
      <c r="AP115" s="49">
        <v>41543</v>
      </c>
      <c r="AQ115" s="101" t="s">
        <v>294</v>
      </c>
      <c r="AV115" s="49">
        <v>41547</v>
      </c>
      <c r="AW115" s="49">
        <v>41547</v>
      </c>
      <c r="AZ115" s="49">
        <v>41547</v>
      </c>
      <c r="BA115" s="49">
        <v>41547</v>
      </c>
      <c r="BB115" s="49">
        <v>41639</v>
      </c>
      <c r="BD115" s="98"/>
    </row>
    <row r="116" spans="1:56" s="99" customFormat="1" x14ac:dyDescent="0.25">
      <c r="Q116" s="48"/>
      <c r="R116" s="48"/>
      <c r="S116" s="48"/>
      <c r="T116" s="48"/>
      <c r="U116" s="48"/>
      <c r="Z116" s="101" t="s">
        <v>296</v>
      </c>
      <c r="AA116" s="36">
        <v>526.27118644067798</v>
      </c>
      <c r="AB116" s="36"/>
      <c r="AE116" s="48"/>
      <c r="AF116" s="48"/>
      <c r="AG116" s="98"/>
      <c r="AH116" s="48"/>
      <c r="AQ116" s="38"/>
      <c r="BD116" s="98"/>
    </row>
    <row r="117" spans="1:56" ht="67.5" customHeight="1" x14ac:dyDescent="0.25">
      <c r="A117" s="101">
        <v>4</v>
      </c>
      <c r="C117" s="96" t="s">
        <v>175</v>
      </c>
      <c r="D117" s="96" t="s">
        <v>175</v>
      </c>
      <c r="L117" s="98" t="s">
        <v>297</v>
      </c>
      <c r="N117" s="101">
        <v>1</v>
      </c>
      <c r="O117" s="96" t="s">
        <v>176</v>
      </c>
      <c r="P117" s="96" t="s">
        <v>177</v>
      </c>
      <c r="Q117" s="65">
        <v>387.28813559322037</v>
      </c>
      <c r="R117" s="54">
        <v>457</v>
      </c>
      <c r="S117" s="65">
        <v>387.28813559322037</v>
      </c>
      <c r="T117" s="54">
        <v>457</v>
      </c>
      <c r="U117" s="65">
        <v>387.28813559322037</v>
      </c>
      <c r="V117" s="99" t="s">
        <v>60</v>
      </c>
      <c r="W117" s="99" t="s">
        <v>60</v>
      </c>
      <c r="X117" s="101">
        <v>10</v>
      </c>
      <c r="Y117" s="101">
        <v>3</v>
      </c>
      <c r="Z117" s="56" t="s">
        <v>298</v>
      </c>
      <c r="AA117" s="59">
        <v>303.57627118644069</v>
      </c>
      <c r="AB117" s="59"/>
      <c r="AE117" s="95">
        <v>303.57627118644069</v>
      </c>
      <c r="AF117" s="59">
        <v>358.22</v>
      </c>
      <c r="AG117" s="56" t="s">
        <v>298</v>
      </c>
      <c r="AH117" s="59">
        <v>358.22</v>
      </c>
      <c r="AI117" s="57"/>
      <c r="AJ117" s="98">
        <v>306272</v>
      </c>
      <c r="AK117" s="99" t="s">
        <v>184</v>
      </c>
      <c r="AL117" s="52">
        <v>41591</v>
      </c>
      <c r="AM117" s="52">
        <v>41591</v>
      </c>
      <c r="AN117" s="52">
        <v>41596.78125</v>
      </c>
      <c r="AO117" s="57">
        <v>41606</v>
      </c>
      <c r="AP117" s="57">
        <v>41606</v>
      </c>
      <c r="AQ117" s="98" t="s">
        <v>301</v>
      </c>
      <c r="AV117" s="57">
        <v>41608</v>
      </c>
      <c r="AW117" s="57">
        <v>41608</v>
      </c>
      <c r="AZ117" s="57">
        <v>41608</v>
      </c>
      <c r="BA117" s="57">
        <v>41608</v>
      </c>
      <c r="BB117" s="57">
        <v>41639</v>
      </c>
    </row>
    <row r="118" spans="1:56" s="99" customFormat="1" x14ac:dyDescent="0.25">
      <c r="Q118" s="48"/>
      <c r="R118" s="48"/>
      <c r="S118" s="48"/>
      <c r="T118" s="48"/>
      <c r="U118" s="48"/>
      <c r="Z118" s="56" t="s">
        <v>299</v>
      </c>
      <c r="AA118" s="59">
        <v>309.77118644067798</v>
      </c>
      <c r="AB118" s="59"/>
      <c r="AE118" s="48"/>
      <c r="AF118" s="48"/>
      <c r="AG118" s="98"/>
      <c r="AH118" s="48"/>
      <c r="AQ118" s="38"/>
      <c r="BD118" s="98"/>
    </row>
    <row r="119" spans="1:56" s="99" customFormat="1" x14ac:dyDescent="0.25">
      <c r="Q119" s="48"/>
      <c r="R119" s="48"/>
      <c r="S119" s="48"/>
      <c r="T119" s="48"/>
      <c r="U119" s="48"/>
      <c r="Z119" s="56" t="s">
        <v>300</v>
      </c>
      <c r="AA119" s="59">
        <v>423.72881355932208</v>
      </c>
      <c r="AB119" s="59"/>
      <c r="AE119" s="48"/>
      <c r="AF119" s="48"/>
      <c r="AG119" s="98"/>
      <c r="AH119" s="48"/>
      <c r="AQ119" s="38"/>
      <c r="BD119" s="98"/>
    </row>
    <row r="120" spans="1:56" s="99" customFormat="1" ht="30" x14ac:dyDescent="0.25">
      <c r="A120" s="99">
        <v>8</v>
      </c>
      <c r="C120" s="96" t="s">
        <v>175</v>
      </c>
      <c r="D120" s="96" t="s">
        <v>175</v>
      </c>
      <c r="L120" s="98" t="s">
        <v>302</v>
      </c>
      <c r="N120" s="99">
        <v>1</v>
      </c>
      <c r="O120" s="96" t="s">
        <v>176</v>
      </c>
      <c r="P120" s="96" t="s">
        <v>177</v>
      </c>
      <c r="Q120" s="48">
        <v>81.779661016949163</v>
      </c>
      <c r="R120" s="36">
        <v>96.5</v>
      </c>
      <c r="S120" s="48">
        <v>81.779661016949163</v>
      </c>
      <c r="T120" s="36">
        <v>96.5</v>
      </c>
      <c r="U120" s="48">
        <v>81.779661016949163</v>
      </c>
      <c r="V120" s="99" t="s">
        <v>60</v>
      </c>
      <c r="W120" s="99" t="s">
        <v>60</v>
      </c>
      <c r="X120" s="99">
        <v>9</v>
      </c>
      <c r="Y120" s="56">
        <v>2</v>
      </c>
      <c r="Z120" s="59" t="s">
        <v>306</v>
      </c>
      <c r="AA120" s="56">
        <v>95.2</v>
      </c>
      <c r="AE120" s="48">
        <v>80.677966101694921</v>
      </c>
      <c r="AF120" s="59">
        <v>95.2</v>
      </c>
      <c r="AG120" s="59" t="s">
        <v>306</v>
      </c>
      <c r="AH120" s="59">
        <v>95.2</v>
      </c>
      <c r="AJ120" s="99">
        <v>299330</v>
      </c>
      <c r="AK120" s="99" t="s">
        <v>184</v>
      </c>
      <c r="AL120" s="49">
        <v>41570</v>
      </c>
      <c r="AM120" s="49">
        <v>41570</v>
      </c>
      <c r="AN120" s="49">
        <v>41576.4375</v>
      </c>
      <c r="AO120" s="49">
        <v>41579</v>
      </c>
      <c r="AP120" s="49">
        <v>41579</v>
      </c>
      <c r="AQ120" s="38" t="s">
        <v>304</v>
      </c>
      <c r="AV120" s="49">
        <v>41583</v>
      </c>
      <c r="AW120" s="49">
        <v>41583</v>
      </c>
      <c r="AZ120" s="49">
        <v>41583</v>
      </c>
      <c r="BA120" s="49">
        <v>41583</v>
      </c>
      <c r="BB120" s="49">
        <v>41639</v>
      </c>
      <c r="BD120" s="98"/>
    </row>
    <row r="121" spans="1:56" s="99" customFormat="1" x14ac:dyDescent="0.25">
      <c r="L121" s="98"/>
      <c r="Q121" s="48"/>
      <c r="R121" s="36"/>
      <c r="S121" s="48"/>
      <c r="T121" s="36"/>
      <c r="U121" s="48"/>
      <c r="Y121" s="56"/>
      <c r="Z121" s="59" t="s">
        <v>307</v>
      </c>
      <c r="AA121" s="59">
        <v>96.4</v>
      </c>
      <c r="AE121" s="48"/>
      <c r="AF121" s="59"/>
      <c r="AG121" s="59"/>
      <c r="AH121" s="59"/>
      <c r="AQ121" s="38"/>
      <c r="BD121" s="98"/>
    </row>
    <row r="122" spans="1:56" ht="48" customHeight="1" x14ac:dyDescent="0.25">
      <c r="A122" s="101">
        <v>8</v>
      </c>
      <c r="C122" s="96" t="s">
        <v>175</v>
      </c>
      <c r="D122" s="96" t="s">
        <v>175</v>
      </c>
      <c r="L122" s="98" t="s">
        <v>303</v>
      </c>
      <c r="N122" s="101">
        <v>1</v>
      </c>
      <c r="O122" s="96" t="s">
        <v>176</v>
      </c>
      <c r="P122" s="96" t="s">
        <v>177</v>
      </c>
      <c r="Q122" s="48">
        <v>1611.8644067796611</v>
      </c>
      <c r="R122" s="36">
        <v>1902</v>
      </c>
      <c r="S122" s="48">
        <v>1611.8644067796611</v>
      </c>
      <c r="T122" s="36">
        <v>1902</v>
      </c>
      <c r="U122" s="48">
        <v>1611.8644067796611</v>
      </c>
      <c r="V122" s="99" t="s">
        <v>60</v>
      </c>
      <c r="W122" s="99" t="s">
        <v>60</v>
      </c>
      <c r="X122" s="101">
        <v>9</v>
      </c>
      <c r="Y122" s="56">
        <v>2</v>
      </c>
      <c r="Z122" s="59" t="s">
        <v>306</v>
      </c>
      <c r="AA122" s="59">
        <v>1900</v>
      </c>
      <c r="AE122" s="95">
        <v>1610.1694915254238</v>
      </c>
      <c r="AF122" s="59">
        <v>1900</v>
      </c>
      <c r="AG122" s="59" t="s">
        <v>306</v>
      </c>
      <c r="AH122" s="59">
        <v>1900</v>
      </c>
      <c r="AI122" s="37"/>
      <c r="AJ122" s="99">
        <v>299329</v>
      </c>
      <c r="AK122" s="99" t="s">
        <v>184</v>
      </c>
      <c r="AL122" s="49">
        <v>41570</v>
      </c>
      <c r="AM122" s="49">
        <v>41570</v>
      </c>
      <c r="AN122" s="49">
        <v>41576.458333333336</v>
      </c>
      <c r="AO122" s="49">
        <v>41579</v>
      </c>
      <c r="AP122" s="49">
        <v>41579</v>
      </c>
      <c r="AQ122" s="38" t="s">
        <v>305</v>
      </c>
      <c r="AV122" s="49">
        <v>41583</v>
      </c>
      <c r="AW122" s="49">
        <v>41583</v>
      </c>
      <c r="AX122" s="99"/>
      <c r="AY122" s="99"/>
      <c r="AZ122" s="49">
        <v>41583</v>
      </c>
      <c r="BA122" s="49">
        <v>41583</v>
      </c>
      <c r="BB122" s="49">
        <v>41639</v>
      </c>
    </row>
    <row r="123" spans="1:56" s="99" customFormat="1" x14ac:dyDescent="0.25">
      <c r="Q123" s="48"/>
      <c r="R123" s="48"/>
      <c r="S123" s="48"/>
      <c r="T123" s="48"/>
      <c r="U123" s="48"/>
      <c r="Y123" s="56"/>
      <c r="Z123" s="59" t="s">
        <v>307</v>
      </c>
      <c r="AA123" s="59">
        <v>1902</v>
      </c>
      <c r="AE123" s="48"/>
      <c r="AF123" s="48"/>
      <c r="AG123" s="98"/>
      <c r="AH123" s="48"/>
      <c r="AQ123" s="38"/>
      <c r="BD123" s="98"/>
    </row>
    <row r="124" spans="1:56" s="99" customFormat="1" ht="47.25" customHeight="1" x14ac:dyDescent="0.25">
      <c r="A124" s="99">
        <v>3</v>
      </c>
      <c r="C124" s="96" t="s">
        <v>175</v>
      </c>
      <c r="D124" s="96" t="s">
        <v>175</v>
      </c>
      <c r="L124" s="32" t="s">
        <v>316</v>
      </c>
      <c r="N124" s="101">
        <v>1</v>
      </c>
      <c r="O124" s="96" t="s">
        <v>176</v>
      </c>
      <c r="P124" s="96" t="s">
        <v>177</v>
      </c>
      <c r="Q124" s="48">
        <v>936.32768361581918</v>
      </c>
      <c r="R124" s="48">
        <v>1104.8666666666666</v>
      </c>
      <c r="S124" s="36">
        <v>842.69491525423734</v>
      </c>
      <c r="T124" s="35">
        <v>994.38</v>
      </c>
      <c r="U124" s="35">
        <v>842.69491525423734</v>
      </c>
      <c r="V124" s="99" t="s">
        <v>60</v>
      </c>
      <c r="W124" s="99" t="s">
        <v>57</v>
      </c>
      <c r="X124" s="99">
        <v>15</v>
      </c>
      <c r="Y124" s="99">
        <v>1</v>
      </c>
      <c r="Z124" s="98" t="s">
        <v>317</v>
      </c>
      <c r="AA124" s="54">
        <v>733.05084745762713</v>
      </c>
      <c r="AE124" s="48">
        <v>733.05084745762713</v>
      </c>
      <c r="AF124" s="54">
        <v>865</v>
      </c>
      <c r="AG124" s="98" t="s">
        <v>317</v>
      </c>
      <c r="AH124" s="54">
        <v>865</v>
      </c>
      <c r="AJ124" s="99">
        <v>305798</v>
      </c>
      <c r="AK124" s="99" t="s">
        <v>184</v>
      </c>
      <c r="AL124" s="49">
        <v>41558</v>
      </c>
      <c r="AM124" s="49">
        <v>41558</v>
      </c>
      <c r="AN124" s="49" t="s">
        <v>319</v>
      </c>
      <c r="AO124" s="49">
        <v>41624</v>
      </c>
      <c r="AP124" s="49">
        <v>41624</v>
      </c>
      <c r="AQ124" s="38" t="s">
        <v>318</v>
      </c>
      <c r="AV124" s="49">
        <v>41626</v>
      </c>
      <c r="AW124" s="49">
        <v>41626</v>
      </c>
      <c r="AZ124" s="49">
        <v>41626</v>
      </c>
      <c r="BA124" s="49">
        <v>41626</v>
      </c>
      <c r="BB124" s="49">
        <v>41639</v>
      </c>
      <c r="BD124" s="98"/>
    </row>
    <row r="125" spans="1:56" s="99" customFormat="1" ht="43.5" customHeight="1" x14ac:dyDescent="0.25">
      <c r="A125" s="99">
        <v>3</v>
      </c>
      <c r="C125" s="96" t="s">
        <v>175</v>
      </c>
      <c r="D125" s="96" t="s">
        <v>175</v>
      </c>
      <c r="L125" s="32" t="s">
        <v>320</v>
      </c>
      <c r="N125" s="101">
        <v>1</v>
      </c>
      <c r="O125" s="96" t="s">
        <v>176</v>
      </c>
      <c r="P125" s="96" t="s">
        <v>177</v>
      </c>
      <c r="Q125" s="48"/>
      <c r="R125" s="48"/>
      <c r="S125" s="48">
        <v>1101.6949152542375</v>
      </c>
      <c r="T125" s="33">
        <v>1300</v>
      </c>
      <c r="U125" s="48">
        <v>1101.6949152542375</v>
      </c>
      <c r="V125" s="97" t="s">
        <v>60</v>
      </c>
      <c r="W125" s="97" t="s">
        <v>60</v>
      </c>
      <c r="X125" s="99">
        <v>6</v>
      </c>
      <c r="Y125" s="99">
        <v>2</v>
      </c>
      <c r="Z125" s="98" t="s">
        <v>322</v>
      </c>
      <c r="AA125" s="48">
        <v>1101.6949152542375</v>
      </c>
      <c r="AB125" s="90"/>
      <c r="AE125" s="48">
        <v>1101.6949152542375</v>
      </c>
      <c r="AF125" s="33">
        <v>1300</v>
      </c>
      <c r="AG125" s="98" t="s">
        <v>322</v>
      </c>
      <c r="AH125" s="33">
        <v>1300</v>
      </c>
      <c r="AJ125" s="97">
        <v>312601</v>
      </c>
      <c r="AK125" s="99" t="s">
        <v>184</v>
      </c>
      <c r="AL125" s="38">
        <v>41605</v>
      </c>
      <c r="AM125" s="38">
        <v>41605</v>
      </c>
      <c r="AN125" s="49">
        <v>41611.666666666664</v>
      </c>
      <c r="AO125" s="77">
        <v>41619</v>
      </c>
      <c r="AP125" s="77">
        <v>41619</v>
      </c>
      <c r="AQ125" s="99" t="s">
        <v>323</v>
      </c>
      <c r="AV125" s="77">
        <v>41624</v>
      </c>
      <c r="AW125" s="49">
        <v>41624</v>
      </c>
      <c r="AZ125" s="49">
        <v>41624</v>
      </c>
      <c r="BA125" s="49">
        <v>41624</v>
      </c>
      <c r="BB125" s="49">
        <v>41639</v>
      </c>
      <c r="BD125" s="98"/>
    </row>
    <row r="126" spans="1:56" ht="71.25" customHeight="1" x14ac:dyDescent="0.25">
      <c r="C126" s="96"/>
      <c r="D126" s="96"/>
      <c r="L126" s="32"/>
      <c r="O126" s="96"/>
      <c r="P126" s="96"/>
      <c r="R126" s="68"/>
      <c r="T126" s="33"/>
      <c r="U126" s="48"/>
      <c r="V126" s="97"/>
      <c r="W126" s="97"/>
      <c r="X126" s="99"/>
      <c r="Z126" s="98" t="s">
        <v>241</v>
      </c>
      <c r="AA126" s="48">
        <v>1101.6949152542375</v>
      </c>
      <c r="AB126" s="90"/>
      <c r="AE126" s="48"/>
      <c r="AF126" s="36"/>
      <c r="AG126" s="98"/>
      <c r="AH126" s="36"/>
      <c r="AI126" s="37"/>
      <c r="AJ126" s="97"/>
      <c r="AL126" s="38"/>
      <c r="AM126" s="38"/>
      <c r="AN126" s="49"/>
      <c r="AO126" s="77"/>
      <c r="AP126" s="77"/>
      <c r="AQ126" s="99"/>
      <c r="AV126" s="77"/>
      <c r="AW126" s="57"/>
      <c r="AZ126" s="57"/>
      <c r="BA126" s="57"/>
      <c r="BB126" s="57"/>
    </row>
    <row r="127" spans="1:56" ht="65.25" customHeight="1" x14ac:dyDescent="0.25">
      <c r="A127" s="99">
        <v>3</v>
      </c>
      <c r="B127" s="99"/>
      <c r="C127" s="96" t="s">
        <v>175</v>
      </c>
      <c r="D127" s="96" t="s">
        <v>175</v>
      </c>
      <c r="L127" s="32" t="s">
        <v>321</v>
      </c>
      <c r="N127" s="101">
        <v>1</v>
      </c>
      <c r="O127" s="96" t="s">
        <v>176</v>
      </c>
      <c r="P127" s="96" t="s">
        <v>177</v>
      </c>
      <c r="Q127" s="95">
        <v>607.20338983050851</v>
      </c>
      <c r="R127" s="33">
        <v>716.5</v>
      </c>
      <c r="S127" s="95">
        <v>607.20338983050851</v>
      </c>
      <c r="T127" s="33">
        <v>716.5</v>
      </c>
      <c r="U127" s="48">
        <v>607.20338983050851</v>
      </c>
      <c r="V127" s="97" t="s">
        <v>60</v>
      </c>
      <c r="W127" s="97" t="s">
        <v>60</v>
      </c>
      <c r="X127" s="99">
        <v>5</v>
      </c>
      <c r="Y127" s="101">
        <v>2</v>
      </c>
      <c r="Z127" s="98" t="s">
        <v>322</v>
      </c>
      <c r="AA127" s="48">
        <v>607.20338983050851</v>
      </c>
      <c r="AB127" s="90"/>
      <c r="AE127" s="48">
        <v>607.20338983050851</v>
      </c>
      <c r="AF127" s="33">
        <v>716.5</v>
      </c>
      <c r="AG127" s="98" t="s">
        <v>322</v>
      </c>
      <c r="AH127" s="33">
        <v>716.5</v>
      </c>
      <c r="AI127" s="37"/>
      <c r="AJ127" s="97">
        <v>312567</v>
      </c>
      <c r="AK127" s="99" t="s">
        <v>184</v>
      </c>
      <c r="AL127" s="38">
        <v>41605</v>
      </c>
      <c r="AM127" s="38">
        <v>41605</v>
      </c>
      <c r="AN127" s="49">
        <v>41611.75</v>
      </c>
      <c r="AO127" s="77">
        <v>41619</v>
      </c>
      <c r="AP127" s="77">
        <v>41619</v>
      </c>
      <c r="AQ127" s="99" t="s">
        <v>324</v>
      </c>
      <c r="AV127" s="77">
        <v>41624</v>
      </c>
      <c r="AW127" s="49">
        <v>41624</v>
      </c>
      <c r="AX127" s="99"/>
      <c r="AY127" s="99"/>
      <c r="AZ127" s="49">
        <v>41624</v>
      </c>
      <c r="BA127" s="49">
        <v>41624</v>
      </c>
      <c r="BB127" s="49">
        <v>41639</v>
      </c>
    </row>
    <row r="128" spans="1:56" s="99" customFormat="1" x14ac:dyDescent="0.25">
      <c r="L128" s="32"/>
      <c r="Q128" s="48"/>
      <c r="R128" s="48"/>
      <c r="S128" s="48"/>
      <c r="T128" s="48"/>
      <c r="U128" s="48"/>
      <c r="Z128" s="98" t="s">
        <v>241</v>
      </c>
      <c r="AA128" s="48">
        <v>607.20338983050851</v>
      </c>
      <c r="AB128" s="90"/>
      <c r="AE128" s="48"/>
      <c r="AF128" s="48"/>
      <c r="AG128" s="98"/>
      <c r="AH128" s="48"/>
      <c r="AQ128" s="38"/>
      <c r="BD128" s="98"/>
    </row>
    <row r="129" spans="1:56" ht="50.25" customHeight="1" x14ac:dyDescent="0.25">
      <c r="A129" s="101">
        <v>3</v>
      </c>
      <c r="C129" s="96" t="s">
        <v>175</v>
      </c>
      <c r="D129" s="96" t="s">
        <v>175</v>
      </c>
      <c r="L129" s="32" t="s">
        <v>325</v>
      </c>
      <c r="M129" s="102"/>
      <c r="N129" s="101">
        <v>1</v>
      </c>
      <c r="O129" s="96" t="s">
        <v>176</v>
      </c>
      <c r="P129" s="96" t="s">
        <v>177</v>
      </c>
      <c r="Q129" s="94">
        <v>10114.406779661018</v>
      </c>
      <c r="R129" s="35">
        <v>11935</v>
      </c>
      <c r="S129" s="35">
        <v>9199.8305084745753</v>
      </c>
      <c r="T129" s="35">
        <v>10855.8</v>
      </c>
      <c r="U129" s="35">
        <v>9199.8305084745753</v>
      </c>
      <c r="V129" s="96" t="s">
        <v>59</v>
      </c>
      <c r="W129" s="96" t="s">
        <v>57</v>
      </c>
      <c r="X129" s="101">
        <v>1</v>
      </c>
      <c r="Y129" s="101">
        <v>1</v>
      </c>
      <c r="Z129" s="98" t="s">
        <v>326</v>
      </c>
      <c r="AA129" s="48">
        <v>8898.3923728813552</v>
      </c>
      <c r="AE129" s="95">
        <v>8898.3923728813552</v>
      </c>
      <c r="AF129" s="33">
        <v>10500.102999999999</v>
      </c>
      <c r="AG129" s="98" t="s">
        <v>326</v>
      </c>
      <c r="AH129" s="35">
        <v>10500.102999999999</v>
      </c>
      <c r="AI129" s="37"/>
      <c r="AJ129" s="101">
        <v>38129</v>
      </c>
      <c r="AK129" s="99" t="s">
        <v>184</v>
      </c>
      <c r="AL129" s="38">
        <v>41604</v>
      </c>
      <c r="AM129" s="38">
        <v>41604</v>
      </c>
      <c r="AN129" s="49">
        <v>41624.666666666664</v>
      </c>
      <c r="AO129" s="57">
        <v>41632</v>
      </c>
      <c r="AP129" s="57">
        <v>41632</v>
      </c>
      <c r="AQ129" s="38" t="s">
        <v>327</v>
      </c>
      <c r="AV129" s="57">
        <v>41634</v>
      </c>
      <c r="AW129" s="57">
        <v>41634</v>
      </c>
      <c r="AZ129" s="57">
        <v>41634</v>
      </c>
      <c r="BA129" s="57">
        <v>41634</v>
      </c>
      <c r="BB129" s="57">
        <v>41639</v>
      </c>
    </row>
    <row r="130" spans="1:56" s="99" customFormat="1" ht="44.25" customHeight="1" x14ac:dyDescent="0.25">
      <c r="A130" s="99">
        <v>3</v>
      </c>
      <c r="C130" s="96" t="s">
        <v>175</v>
      </c>
      <c r="D130" s="96" t="s">
        <v>175</v>
      </c>
      <c r="L130" s="32" t="s">
        <v>328</v>
      </c>
      <c r="N130" s="101">
        <v>1</v>
      </c>
      <c r="O130" s="96" t="s">
        <v>176</v>
      </c>
      <c r="P130" s="96" t="s">
        <v>177</v>
      </c>
      <c r="Q130" s="35">
        <v>244.17796610169492</v>
      </c>
      <c r="R130" s="35">
        <v>288.13</v>
      </c>
      <c r="S130" s="35">
        <v>244.17796610169492</v>
      </c>
      <c r="T130" s="35">
        <v>288.13</v>
      </c>
      <c r="U130" s="35">
        <v>244.17796610169492</v>
      </c>
      <c r="V130" s="99" t="s">
        <v>60</v>
      </c>
      <c r="W130" s="99" t="s">
        <v>57</v>
      </c>
      <c r="X130" s="99">
        <v>15</v>
      </c>
      <c r="Y130" s="99">
        <v>1</v>
      </c>
      <c r="Z130" s="99" t="s">
        <v>329</v>
      </c>
      <c r="AA130" s="54">
        <v>233.61833898305088</v>
      </c>
      <c r="AE130" s="48">
        <v>233.61833898305088</v>
      </c>
      <c r="AF130" s="54">
        <v>275.66964000000002</v>
      </c>
      <c r="AG130" s="99" t="s">
        <v>329</v>
      </c>
      <c r="AH130" s="54">
        <v>275.66964000000002</v>
      </c>
      <c r="AJ130" s="99">
        <v>308803</v>
      </c>
      <c r="AK130" s="99" t="s">
        <v>184</v>
      </c>
      <c r="AL130" s="38">
        <v>41598</v>
      </c>
      <c r="AM130" s="38">
        <v>41598</v>
      </c>
      <c r="AN130" s="49">
        <v>41603.645833333336</v>
      </c>
      <c r="AO130" s="49">
        <v>41626</v>
      </c>
      <c r="AP130" s="49">
        <v>41626</v>
      </c>
      <c r="AQ130" s="38" t="s">
        <v>330</v>
      </c>
      <c r="AV130" s="49">
        <v>41628</v>
      </c>
      <c r="AW130" s="49">
        <v>41628</v>
      </c>
      <c r="AZ130" s="49">
        <v>41628</v>
      </c>
      <c r="BA130" s="49">
        <v>41628</v>
      </c>
      <c r="BB130" s="49">
        <v>41639</v>
      </c>
      <c r="BD130" s="98"/>
    </row>
    <row r="131" spans="1:56" ht="42.75" customHeight="1" x14ac:dyDescent="0.25">
      <c r="A131" s="101">
        <v>4</v>
      </c>
      <c r="C131" s="96" t="s">
        <v>175</v>
      </c>
      <c r="D131" s="96" t="s">
        <v>175</v>
      </c>
      <c r="L131" s="66" t="s">
        <v>293</v>
      </c>
      <c r="N131" s="101">
        <v>1</v>
      </c>
      <c r="O131" s="96" t="s">
        <v>176</v>
      </c>
      <c r="P131" s="96" t="s">
        <v>177</v>
      </c>
      <c r="Q131" s="54">
        <v>2387.2033898305085</v>
      </c>
      <c r="R131" s="54">
        <v>2816.9</v>
      </c>
      <c r="S131" s="54">
        <v>2387.2033898305085</v>
      </c>
      <c r="T131" s="54">
        <v>2816.9</v>
      </c>
      <c r="U131" s="54">
        <v>2387.2033898305085</v>
      </c>
      <c r="V131" s="98" t="s">
        <v>60</v>
      </c>
      <c r="W131" s="98" t="s">
        <v>60</v>
      </c>
      <c r="X131" s="101">
        <v>15</v>
      </c>
      <c r="Y131" s="101">
        <v>2</v>
      </c>
      <c r="Z131" s="56" t="s">
        <v>295</v>
      </c>
      <c r="AA131" s="59">
        <v>2349.9830508474579</v>
      </c>
      <c r="AB131" s="59"/>
      <c r="AE131" s="55">
        <v>2349.9830508474579</v>
      </c>
      <c r="AF131" s="59">
        <v>2772.98</v>
      </c>
      <c r="AG131" s="56" t="s">
        <v>295</v>
      </c>
      <c r="AH131" s="59">
        <v>2772.98</v>
      </c>
      <c r="AI131" s="37"/>
      <c r="AJ131" s="98">
        <v>310230</v>
      </c>
      <c r="AK131" s="99" t="s">
        <v>184</v>
      </c>
      <c r="AL131" s="52">
        <v>41599</v>
      </c>
      <c r="AM131" s="52">
        <v>41599</v>
      </c>
      <c r="AN131" s="49">
        <v>41605.458333333336</v>
      </c>
      <c r="AO131" s="57">
        <v>41611</v>
      </c>
      <c r="AP131" s="57">
        <v>41611</v>
      </c>
      <c r="AQ131" s="98" t="s">
        <v>331</v>
      </c>
      <c r="AV131" s="57">
        <v>41624</v>
      </c>
      <c r="AW131" s="57">
        <v>41624</v>
      </c>
      <c r="AZ131" s="57">
        <v>41624</v>
      </c>
      <c r="BA131" s="57">
        <v>41624</v>
      </c>
      <c r="BB131" s="49">
        <v>41639</v>
      </c>
    </row>
    <row r="132" spans="1:56" ht="42.75" customHeight="1" x14ac:dyDescent="0.25">
      <c r="C132" s="96"/>
      <c r="D132" s="96"/>
      <c r="L132" s="66"/>
      <c r="O132" s="96"/>
      <c r="P132" s="96"/>
      <c r="Q132" s="65"/>
      <c r="R132" s="65"/>
      <c r="S132" s="65"/>
      <c r="T132" s="65"/>
      <c r="U132" s="65"/>
      <c r="V132" s="96"/>
      <c r="W132" s="96"/>
      <c r="Z132" s="56" t="s">
        <v>296</v>
      </c>
      <c r="AA132" s="59">
        <v>2368.3728813559323</v>
      </c>
      <c r="AB132" s="59"/>
      <c r="AF132" s="55"/>
      <c r="AH132" s="55"/>
      <c r="AI132" s="37"/>
      <c r="AL132" s="57"/>
      <c r="AM132" s="57"/>
      <c r="AN132" s="57"/>
      <c r="AO132" s="57"/>
      <c r="AP132" s="57"/>
      <c r="AQ132" s="38"/>
    </row>
    <row r="133" spans="1:56" ht="53.25" customHeight="1" x14ac:dyDescent="0.25">
      <c r="A133" s="101">
        <v>8</v>
      </c>
      <c r="C133" s="96" t="s">
        <v>175</v>
      </c>
      <c r="D133" s="96" t="s">
        <v>175</v>
      </c>
      <c r="L133" s="34" t="s">
        <v>333</v>
      </c>
      <c r="N133" s="101">
        <v>1</v>
      </c>
      <c r="O133" s="96" t="s">
        <v>176</v>
      </c>
      <c r="P133" s="96" t="s">
        <v>177</v>
      </c>
      <c r="Q133" s="65">
        <v>423.72881355932208</v>
      </c>
      <c r="R133" s="65">
        <v>500</v>
      </c>
      <c r="S133" s="65">
        <v>381.35593220338984</v>
      </c>
      <c r="T133" s="65">
        <v>450</v>
      </c>
      <c r="U133" s="65">
        <v>381.35593220338984</v>
      </c>
      <c r="V133" s="98" t="s">
        <v>60</v>
      </c>
      <c r="W133" s="99" t="s">
        <v>57</v>
      </c>
      <c r="X133" s="101">
        <v>19</v>
      </c>
      <c r="Y133" s="101">
        <v>1</v>
      </c>
      <c r="Z133" s="98" t="s">
        <v>335</v>
      </c>
      <c r="AA133" s="55">
        <v>381.35593220338984</v>
      </c>
      <c r="AE133" s="55">
        <v>381.35593220338984</v>
      </c>
      <c r="AF133" s="36">
        <v>450</v>
      </c>
      <c r="AG133" s="98" t="s">
        <v>335</v>
      </c>
      <c r="AH133" s="36">
        <v>450</v>
      </c>
      <c r="AI133" s="37"/>
      <c r="AJ133" s="98">
        <v>319521</v>
      </c>
      <c r="AK133" s="99" t="s">
        <v>184</v>
      </c>
      <c r="AL133" s="52">
        <v>41619</v>
      </c>
      <c r="AM133" s="52">
        <v>41619</v>
      </c>
      <c r="AN133" s="49">
        <v>41634.416666666664</v>
      </c>
      <c r="AO133" s="57">
        <v>41635</v>
      </c>
      <c r="AP133" s="57">
        <v>41635</v>
      </c>
      <c r="AQ133" s="98" t="s">
        <v>334</v>
      </c>
      <c r="AV133" s="57">
        <v>41638</v>
      </c>
      <c r="AW133" s="57">
        <v>41638</v>
      </c>
      <c r="AZ133" s="57">
        <v>41638</v>
      </c>
      <c r="BA133" s="57">
        <v>41638</v>
      </c>
      <c r="BB133" s="49">
        <v>41639</v>
      </c>
    </row>
    <row r="134" spans="1:56" ht="53.25" customHeight="1" x14ac:dyDescent="0.25">
      <c r="A134" s="101">
        <v>3</v>
      </c>
      <c r="C134" s="96" t="s">
        <v>175</v>
      </c>
      <c r="D134" s="96" t="s">
        <v>175</v>
      </c>
      <c r="E134" s="101"/>
      <c r="F134" s="101"/>
      <c r="G134" s="101"/>
      <c r="H134" s="101"/>
      <c r="I134" s="101"/>
      <c r="J134" s="101"/>
      <c r="K134" s="101"/>
      <c r="L134" s="73" t="s">
        <v>336</v>
      </c>
      <c r="M134" s="96" t="s">
        <v>337</v>
      </c>
      <c r="N134" s="101">
        <v>1</v>
      </c>
      <c r="O134" s="96" t="s">
        <v>332</v>
      </c>
      <c r="P134" s="96" t="s">
        <v>177</v>
      </c>
      <c r="Q134" s="95">
        <v>88.525423728813564</v>
      </c>
      <c r="R134" s="95">
        <v>104.46</v>
      </c>
      <c r="S134" s="95">
        <v>101.97457627118645</v>
      </c>
      <c r="T134" s="95">
        <v>120.33</v>
      </c>
      <c r="U134" s="95">
        <v>88.525423728813564</v>
      </c>
      <c r="V134" s="34" t="s">
        <v>338</v>
      </c>
      <c r="W134" s="34" t="s">
        <v>338</v>
      </c>
      <c r="X134" s="99">
        <v>5</v>
      </c>
      <c r="Y134" s="101">
        <v>2</v>
      </c>
      <c r="Z134" s="98" t="s">
        <v>339</v>
      </c>
      <c r="AA134" s="54">
        <v>70.5</v>
      </c>
      <c r="AB134" s="91"/>
      <c r="AC134" s="54"/>
      <c r="AE134" s="95">
        <f t="shared" ref="AE134:AE154" si="1">AF134/1.18</f>
        <v>70.5</v>
      </c>
      <c r="AF134" s="54">
        <v>83.19</v>
      </c>
      <c r="AG134" s="98" t="s">
        <v>339</v>
      </c>
      <c r="AH134" s="54">
        <v>83.19</v>
      </c>
      <c r="AJ134" s="71">
        <v>318032</v>
      </c>
      <c r="AK134" s="101" t="s">
        <v>184</v>
      </c>
      <c r="AL134" s="74">
        <v>41617</v>
      </c>
      <c r="AM134" s="74">
        <v>41617</v>
      </c>
      <c r="AN134" s="52">
        <v>41624.416666666664</v>
      </c>
      <c r="AO134" s="57">
        <v>41635</v>
      </c>
      <c r="AP134" s="57">
        <v>41635</v>
      </c>
      <c r="AQ134" s="71" t="s">
        <v>340</v>
      </c>
      <c r="AV134" s="57">
        <v>41652</v>
      </c>
      <c r="AW134" s="57">
        <v>41652</v>
      </c>
      <c r="AZ134" s="57">
        <v>41652</v>
      </c>
      <c r="BA134" s="57">
        <v>41652</v>
      </c>
      <c r="BB134" s="57">
        <v>41791</v>
      </c>
    </row>
    <row r="135" spans="1:56" ht="53.25" customHeight="1" x14ac:dyDescent="0.25">
      <c r="C135" s="96"/>
      <c r="D135" s="96"/>
      <c r="E135" s="101"/>
      <c r="F135" s="101"/>
      <c r="G135" s="101"/>
      <c r="H135" s="101"/>
      <c r="I135" s="101"/>
      <c r="J135" s="101"/>
      <c r="K135" s="101"/>
      <c r="L135" s="73"/>
      <c r="M135" s="96"/>
      <c r="O135" s="96"/>
      <c r="P135" s="96"/>
      <c r="V135" s="34"/>
      <c r="W135" s="34"/>
      <c r="X135" s="99"/>
      <c r="Z135" s="98" t="s">
        <v>202</v>
      </c>
      <c r="AA135" s="54">
        <v>72</v>
      </c>
      <c r="AB135" s="91"/>
      <c r="AC135" s="54"/>
      <c r="AF135" s="54"/>
      <c r="AG135" s="98"/>
      <c r="AH135" s="54"/>
      <c r="AJ135" s="71"/>
      <c r="AL135" s="74"/>
      <c r="AM135" s="74"/>
      <c r="AN135" s="52"/>
      <c r="AO135" s="57"/>
      <c r="AP135" s="57"/>
      <c r="AQ135" s="71"/>
      <c r="AV135" s="57"/>
      <c r="AW135" s="57"/>
      <c r="AZ135" s="57"/>
      <c r="BA135" s="57"/>
      <c r="BB135" s="57"/>
    </row>
    <row r="136" spans="1:56" ht="53.25" customHeight="1" x14ac:dyDescent="0.25">
      <c r="A136" s="101">
        <v>3</v>
      </c>
      <c r="C136" s="96" t="s">
        <v>175</v>
      </c>
      <c r="D136" s="96" t="s">
        <v>175</v>
      </c>
      <c r="E136" s="101"/>
      <c r="F136" s="101"/>
      <c r="G136" s="101"/>
      <c r="H136" s="101"/>
      <c r="I136" s="101"/>
      <c r="J136" s="101"/>
      <c r="K136" s="101"/>
      <c r="L136" s="73" t="s">
        <v>341</v>
      </c>
      <c r="M136" s="96" t="s">
        <v>337</v>
      </c>
      <c r="N136" s="101">
        <v>1</v>
      </c>
      <c r="O136" s="96" t="s">
        <v>332</v>
      </c>
      <c r="P136" s="96" t="s">
        <v>177</v>
      </c>
      <c r="Q136" s="95">
        <v>716.77966101694915</v>
      </c>
      <c r="R136" s="95">
        <v>845.8</v>
      </c>
      <c r="S136" s="95">
        <v>793.05084745762713</v>
      </c>
      <c r="T136" s="95">
        <v>935.8</v>
      </c>
      <c r="U136" s="95">
        <v>716.77966101694915</v>
      </c>
      <c r="V136" s="34" t="s">
        <v>338</v>
      </c>
      <c r="W136" s="34" t="s">
        <v>338</v>
      </c>
      <c r="X136" s="99">
        <v>4</v>
      </c>
      <c r="Y136" s="101">
        <v>2</v>
      </c>
      <c r="Z136" s="98" t="s">
        <v>202</v>
      </c>
      <c r="AA136" s="54">
        <v>543.50000000000011</v>
      </c>
      <c r="AB136" s="91"/>
      <c r="AC136" s="54"/>
      <c r="AE136" s="95">
        <f t="shared" si="1"/>
        <v>543.50000000000011</v>
      </c>
      <c r="AF136" s="54">
        <v>641.33000000000004</v>
      </c>
      <c r="AG136" s="98" t="s">
        <v>202</v>
      </c>
      <c r="AH136" s="54">
        <v>641.33000000000004</v>
      </c>
      <c r="AJ136" s="71">
        <v>318039</v>
      </c>
      <c r="AK136" s="101" t="s">
        <v>184</v>
      </c>
      <c r="AL136" s="74">
        <v>41617</v>
      </c>
      <c r="AM136" s="74">
        <v>41617</v>
      </c>
      <c r="AN136" s="52">
        <v>41624.427083333336</v>
      </c>
      <c r="AO136" s="57">
        <v>41635</v>
      </c>
      <c r="AP136" s="57">
        <v>41635</v>
      </c>
      <c r="AQ136" s="71" t="s">
        <v>342</v>
      </c>
      <c r="AV136" s="57">
        <v>41652</v>
      </c>
      <c r="AW136" s="57">
        <v>41652</v>
      </c>
      <c r="AZ136" s="57">
        <v>41652</v>
      </c>
      <c r="BA136" s="57">
        <v>41652</v>
      </c>
      <c r="BB136" s="57">
        <v>41791</v>
      </c>
    </row>
    <row r="137" spans="1:56" ht="53.25" customHeight="1" x14ac:dyDescent="0.25">
      <c r="C137" s="96"/>
      <c r="D137" s="96"/>
      <c r="E137" s="101"/>
      <c r="F137" s="101"/>
      <c r="G137" s="101"/>
      <c r="H137" s="101"/>
      <c r="I137" s="101"/>
      <c r="J137" s="101"/>
      <c r="K137" s="101"/>
      <c r="L137" s="73"/>
      <c r="M137" s="96"/>
      <c r="O137" s="96"/>
      <c r="P137" s="96"/>
      <c r="V137" s="34"/>
      <c r="W137" s="34"/>
      <c r="X137" s="99"/>
      <c r="Z137" s="98" t="s">
        <v>204</v>
      </c>
      <c r="AA137" s="54">
        <v>596</v>
      </c>
      <c r="AB137" s="91"/>
      <c r="AC137" s="54"/>
      <c r="AF137" s="54"/>
      <c r="AG137" s="98"/>
      <c r="AH137" s="54"/>
      <c r="AJ137" s="71"/>
      <c r="AL137" s="74"/>
      <c r="AM137" s="74"/>
      <c r="AN137" s="52"/>
      <c r="AO137" s="57"/>
      <c r="AP137" s="57"/>
      <c r="AQ137" s="71"/>
      <c r="AV137" s="57"/>
      <c r="AW137" s="57"/>
      <c r="AZ137" s="57"/>
      <c r="BA137" s="57"/>
      <c r="BB137" s="57"/>
    </row>
    <row r="138" spans="1:56" ht="53.25" customHeight="1" x14ac:dyDescent="0.25">
      <c r="A138" s="101">
        <v>3</v>
      </c>
      <c r="C138" s="96" t="s">
        <v>175</v>
      </c>
      <c r="D138" s="96" t="s">
        <v>175</v>
      </c>
      <c r="E138" s="101"/>
      <c r="F138" s="101"/>
      <c r="G138" s="101"/>
      <c r="H138" s="101"/>
      <c r="I138" s="101"/>
      <c r="J138" s="101"/>
      <c r="K138" s="101"/>
      <c r="L138" s="73" t="s">
        <v>343</v>
      </c>
      <c r="M138" s="96" t="s">
        <v>337</v>
      </c>
      <c r="N138" s="101">
        <v>1</v>
      </c>
      <c r="O138" s="96" t="s">
        <v>332</v>
      </c>
      <c r="P138" s="96" t="s">
        <v>177</v>
      </c>
      <c r="Q138" s="95">
        <v>1630.3644067796611</v>
      </c>
      <c r="R138" s="95">
        <v>1923.83</v>
      </c>
      <c r="S138" s="95">
        <v>1676.4576271186443</v>
      </c>
      <c r="T138" s="95">
        <v>1978.22</v>
      </c>
      <c r="U138" s="95">
        <v>1630.3644067796611</v>
      </c>
      <c r="V138" s="34" t="s">
        <v>338</v>
      </c>
      <c r="W138" s="34" t="s">
        <v>338</v>
      </c>
      <c r="X138" s="99">
        <v>3</v>
      </c>
      <c r="Y138" s="101">
        <v>3</v>
      </c>
      <c r="Z138" s="98" t="s">
        <v>344</v>
      </c>
      <c r="AA138" s="54">
        <v>1626.54</v>
      </c>
      <c r="AB138" s="98" t="s">
        <v>345</v>
      </c>
      <c r="AC138" s="54"/>
      <c r="AE138" s="95">
        <f t="shared" si="1"/>
        <v>1626.54</v>
      </c>
      <c r="AF138" s="54">
        <v>1919.3172</v>
      </c>
      <c r="AG138" s="98" t="s">
        <v>344</v>
      </c>
      <c r="AH138" s="54">
        <v>1919.3172</v>
      </c>
      <c r="AJ138" s="71">
        <v>318050</v>
      </c>
      <c r="AK138" s="101" t="s">
        <v>184</v>
      </c>
      <c r="AL138" s="74">
        <v>41617</v>
      </c>
      <c r="AM138" s="74">
        <v>41617</v>
      </c>
      <c r="AN138" s="52">
        <v>41624.4375</v>
      </c>
      <c r="AO138" s="57">
        <v>41632</v>
      </c>
      <c r="AP138" s="57">
        <v>41632</v>
      </c>
      <c r="AQ138" s="71" t="s">
        <v>346</v>
      </c>
      <c r="AV138" s="57">
        <v>41652</v>
      </c>
      <c r="AW138" s="57">
        <v>41652</v>
      </c>
      <c r="AZ138" s="57">
        <v>41652</v>
      </c>
      <c r="BA138" s="57">
        <v>41652</v>
      </c>
      <c r="BB138" s="57">
        <v>41791</v>
      </c>
    </row>
    <row r="139" spans="1:56" ht="53.25" customHeight="1" x14ac:dyDescent="0.25">
      <c r="C139" s="96"/>
      <c r="D139" s="96"/>
      <c r="E139" s="101"/>
      <c r="F139" s="101"/>
      <c r="G139" s="101"/>
      <c r="H139" s="101"/>
      <c r="I139" s="101"/>
      <c r="J139" s="101"/>
      <c r="K139" s="101"/>
      <c r="L139" s="73"/>
      <c r="M139" s="96"/>
      <c r="O139" s="96"/>
      <c r="P139" s="96"/>
      <c r="V139" s="34"/>
      <c r="W139" s="34"/>
      <c r="X139" s="99"/>
      <c r="Z139" s="98" t="s">
        <v>376</v>
      </c>
      <c r="AA139" s="54">
        <v>1630.3500000000001</v>
      </c>
      <c r="AB139" s="54"/>
      <c r="AC139" s="54"/>
      <c r="AF139" s="54"/>
      <c r="AG139" s="98"/>
      <c r="AH139" s="54"/>
      <c r="AJ139" s="71"/>
      <c r="AL139" s="74"/>
      <c r="AM139" s="74"/>
      <c r="AN139" s="52"/>
      <c r="AO139" s="57"/>
      <c r="AP139" s="57"/>
      <c r="AQ139" s="71"/>
      <c r="AV139" s="57"/>
      <c r="AW139" s="57"/>
      <c r="AZ139" s="57"/>
      <c r="BA139" s="57"/>
      <c r="BB139" s="57"/>
    </row>
    <row r="140" spans="1:56" ht="53.25" customHeight="1" x14ac:dyDescent="0.25">
      <c r="C140" s="96"/>
      <c r="D140" s="96"/>
      <c r="E140" s="101"/>
      <c r="F140" s="101"/>
      <c r="G140" s="101"/>
      <c r="H140" s="101"/>
      <c r="I140" s="101"/>
      <c r="J140" s="101"/>
      <c r="K140" s="101"/>
      <c r="L140" s="73"/>
      <c r="M140" s="96"/>
      <c r="O140" s="96"/>
      <c r="P140" s="96"/>
      <c r="V140" s="34"/>
      <c r="W140" s="34"/>
      <c r="X140" s="99"/>
      <c r="Z140" s="98" t="s">
        <v>345</v>
      </c>
      <c r="AA140" s="54">
        <v>2550</v>
      </c>
      <c r="AB140" s="54"/>
      <c r="AC140" s="54"/>
      <c r="AF140" s="54"/>
      <c r="AG140" s="98"/>
      <c r="AH140" s="54"/>
      <c r="AJ140" s="71"/>
      <c r="AL140" s="74"/>
      <c r="AM140" s="74"/>
      <c r="AN140" s="52"/>
      <c r="AO140" s="57"/>
      <c r="AP140" s="57"/>
      <c r="AQ140" s="71"/>
      <c r="AV140" s="57"/>
      <c r="AW140" s="57"/>
      <c r="AZ140" s="57"/>
      <c r="BA140" s="57"/>
      <c r="BB140" s="57"/>
    </row>
    <row r="141" spans="1:56" ht="45" x14ac:dyDescent="0.25">
      <c r="A141" s="101">
        <v>3</v>
      </c>
      <c r="C141" s="96" t="s">
        <v>175</v>
      </c>
      <c r="D141" s="96" t="s">
        <v>175</v>
      </c>
      <c r="E141" s="101"/>
      <c r="F141" s="101"/>
      <c r="G141" s="101"/>
      <c r="H141" s="101"/>
      <c r="I141" s="101"/>
      <c r="J141" s="101"/>
      <c r="K141" s="101"/>
      <c r="L141" s="73" t="s">
        <v>347</v>
      </c>
      <c r="M141" s="96" t="s">
        <v>337</v>
      </c>
      <c r="N141" s="101">
        <v>1</v>
      </c>
      <c r="O141" s="96" t="s">
        <v>332</v>
      </c>
      <c r="P141" s="96" t="s">
        <v>177</v>
      </c>
      <c r="Q141" s="95">
        <v>389.16101694915255</v>
      </c>
      <c r="R141" s="95">
        <v>459.21</v>
      </c>
      <c r="S141" s="95">
        <v>386.3983050847458</v>
      </c>
      <c r="T141" s="95">
        <v>455.95</v>
      </c>
      <c r="U141" s="95">
        <v>386.3983050847458</v>
      </c>
      <c r="V141" s="34" t="s">
        <v>338</v>
      </c>
      <c r="W141" s="34" t="s">
        <v>338</v>
      </c>
      <c r="X141" s="99">
        <v>6</v>
      </c>
      <c r="Y141" s="101">
        <v>4</v>
      </c>
      <c r="Z141" s="98" t="s">
        <v>348</v>
      </c>
      <c r="AA141" s="54">
        <v>229.40677966101694</v>
      </c>
      <c r="AB141" s="98" t="s">
        <v>246</v>
      </c>
      <c r="AC141" s="54"/>
      <c r="AE141" s="95">
        <f t="shared" si="1"/>
        <v>229.40677966101694</v>
      </c>
      <c r="AF141" s="54">
        <v>270.7</v>
      </c>
      <c r="AG141" s="98" t="s">
        <v>348</v>
      </c>
      <c r="AH141" s="54">
        <v>270.7</v>
      </c>
      <c r="AJ141" s="71">
        <v>318074</v>
      </c>
      <c r="AK141" s="101" t="s">
        <v>184</v>
      </c>
      <c r="AL141" s="74">
        <v>41617</v>
      </c>
      <c r="AM141" s="74">
        <v>41617</v>
      </c>
      <c r="AN141" s="52">
        <v>41624.46875</v>
      </c>
      <c r="AO141" s="57">
        <v>41634</v>
      </c>
      <c r="AP141" s="57">
        <v>41634</v>
      </c>
      <c r="AQ141" s="71" t="s">
        <v>349</v>
      </c>
      <c r="AV141" s="57">
        <v>41652</v>
      </c>
      <c r="AW141" s="57">
        <v>41652</v>
      </c>
      <c r="AZ141" s="57">
        <v>41652</v>
      </c>
      <c r="BA141" s="57">
        <v>41652</v>
      </c>
      <c r="BB141" s="57">
        <v>41791</v>
      </c>
    </row>
    <row r="142" spans="1:56" x14ac:dyDescent="0.25">
      <c r="C142" s="96"/>
      <c r="D142" s="96"/>
      <c r="E142" s="101"/>
      <c r="F142" s="101"/>
      <c r="G142" s="101"/>
      <c r="H142" s="101"/>
      <c r="I142" s="101"/>
      <c r="J142" s="101"/>
      <c r="K142" s="101"/>
      <c r="L142" s="73"/>
      <c r="M142" s="96"/>
      <c r="O142" s="96"/>
      <c r="P142" s="96"/>
      <c r="V142" s="34"/>
      <c r="W142" s="34"/>
      <c r="X142" s="99"/>
      <c r="Z142" s="98" t="s">
        <v>249</v>
      </c>
      <c r="AA142" s="54">
        <v>232.29999999999998</v>
      </c>
      <c r="AB142" s="98"/>
      <c r="AC142" s="54"/>
      <c r="AF142" s="54"/>
      <c r="AG142" s="98"/>
      <c r="AH142" s="54"/>
      <c r="AJ142" s="71"/>
      <c r="AL142" s="74"/>
      <c r="AM142" s="74"/>
      <c r="AN142" s="52"/>
      <c r="AO142" s="57"/>
      <c r="AP142" s="57"/>
      <c r="AQ142" s="71"/>
      <c r="AV142" s="57"/>
      <c r="AW142" s="57"/>
      <c r="AZ142" s="57"/>
      <c r="BA142" s="57"/>
      <c r="BB142" s="57"/>
    </row>
    <row r="143" spans="1:56" x14ac:dyDescent="0.25">
      <c r="C143" s="96"/>
      <c r="D143" s="96"/>
      <c r="E143" s="101"/>
      <c r="F143" s="101"/>
      <c r="G143" s="101"/>
      <c r="H143" s="101"/>
      <c r="I143" s="101"/>
      <c r="J143" s="101"/>
      <c r="K143" s="101"/>
      <c r="L143" s="73"/>
      <c r="M143" s="96"/>
      <c r="O143" s="96"/>
      <c r="P143" s="96"/>
      <c r="V143" s="34"/>
      <c r="W143" s="34"/>
      <c r="X143" s="99"/>
      <c r="Z143" s="98" t="s">
        <v>246</v>
      </c>
      <c r="AA143" s="54">
        <v>291.89400000000001</v>
      </c>
      <c r="AB143" s="98"/>
      <c r="AC143" s="54"/>
      <c r="AF143" s="54"/>
      <c r="AG143" s="98"/>
      <c r="AH143" s="54"/>
      <c r="AJ143" s="71"/>
      <c r="AL143" s="74"/>
      <c r="AM143" s="74"/>
      <c r="AN143" s="52"/>
      <c r="AO143" s="57"/>
      <c r="AP143" s="57"/>
      <c r="AQ143" s="71"/>
      <c r="AV143" s="57"/>
      <c r="AW143" s="57"/>
      <c r="AZ143" s="57"/>
      <c r="BA143" s="57"/>
      <c r="BB143" s="57"/>
    </row>
    <row r="144" spans="1:56" x14ac:dyDescent="0.25">
      <c r="C144" s="96"/>
      <c r="D144" s="96"/>
      <c r="E144" s="101"/>
      <c r="F144" s="101"/>
      <c r="G144" s="101"/>
      <c r="H144" s="101"/>
      <c r="I144" s="101"/>
      <c r="J144" s="101"/>
      <c r="K144" s="101"/>
      <c r="L144" s="73"/>
      <c r="M144" s="96"/>
      <c r="O144" s="96"/>
      <c r="P144" s="96"/>
      <c r="V144" s="34"/>
      <c r="W144" s="34"/>
      <c r="X144" s="99"/>
      <c r="Z144" s="98" t="s">
        <v>248</v>
      </c>
      <c r="AA144" s="54">
        <v>367.70800000000003</v>
      </c>
      <c r="AB144" s="98"/>
      <c r="AC144" s="54"/>
      <c r="AF144" s="54"/>
      <c r="AG144" s="98"/>
      <c r="AH144" s="54"/>
      <c r="AJ144" s="71"/>
      <c r="AL144" s="74"/>
      <c r="AM144" s="74"/>
      <c r="AN144" s="52"/>
      <c r="AO144" s="57"/>
      <c r="AP144" s="57"/>
      <c r="AQ144" s="71"/>
      <c r="AV144" s="57"/>
      <c r="AW144" s="57"/>
      <c r="AZ144" s="57"/>
      <c r="BA144" s="57"/>
      <c r="BB144" s="57"/>
    </row>
    <row r="145" spans="1:56" ht="45" x14ac:dyDescent="0.25">
      <c r="A145" s="101">
        <v>3</v>
      </c>
      <c r="C145" s="96" t="s">
        <v>175</v>
      </c>
      <c r="D145" s="96" t="s">
        <v>175</v>
      </c>
      <c r="E145" s="101"/>
      <c r="F145" s="101"/>
      <c r="G145" s="101"/>
      <c r="H145" s="101"/>
      <c r="I145" s="101"/>
      <c r="J145" s="101"/>
      <c r="K145" s="101"/>
      <c r="L145" s="73" t="s">
        <v>350</v>
      </c>
      <c r="M145" s="96" t="s">
        <v>337</v>
      </c>
      <c r="N145" s="101">
        <v>1</v>
      </c>
      <c r="O145" s="96" t="s">
        <v>332</v>
      </c>
      <c r="P145" s="96" t="s">
        <v>177</v>
      </c>
      <c r="Q145" s="95">
        <v>8945.1101694915251</v>
      </c>
      <c r="R145" s="95">
        <v>10555.23</v>
      </c>
      <c r="S145" s="95">
        <v>8780.2542372881362</v>
      </c>
      <c r="T145" s="95">
        <v>10360.700000000001</v>
      </c>
      <c r="U145" s="95">
        <v>8780.2542372881362</v>
      </c>
      <c r="V145" s="34" t="s">
        <v>338</v>
      </c>
      <c r="W145" s="34" t="s">
        <v>338</v>
      </c>
      <c r="X145" s="99">
        <v>7</v>
      </c>
      <c r="Y145" s="101">
        <v>5</v>
      </c>
      <c r="Z145" s="98" t="s">
        <v>178</v>
      </c>
      <c r="AA145" s="54">
        <v>7966.1016949152545</v>
      </c>
      <c r="AB145" s="98" t="s">
        <v>351</v>
      </c>
      <c r="AC145" s="54"/>
      <c r="AE145" s="95">
        <f t="shared" si="1"/>
        <v>7966.1016949152545</v>
      </c>
      <c r="AF145" s="54">
        <v>9400</v>
      </c>
      <c r="AG145" s="98" t="s">
        <v>178</v>
      </c>
      <c r="AH145" s="54">
        <v>9400</v>
      </c>
      <c r="AJ145" s="71">
        <v>318078</v>
      </c>
      <c r="AK145" s="101" t="s">
        <v>184</v>
      </c>
      <c r="AL145" s="74">
        <v>41617</v>
      </c>
      <c r="AM145" s="74">
        <v>41617</v>
      </c>
      <c r="AN145" s="52">
        <v>41627.604166666664</v>
      </c>
      <c r="AO145" s="57">
        <v>41632</v>
      </c>
      <c r="AP145" s="57">
        <v>41632</v>
      </c>
      <c r="AQ145" s="71" t="s">
        <v>352</v>
      </c>
      <c r="AV145" s="57">
        <v>41652</v>
      </c>
      <c r="AW145" s="57">
        <v>41652</v>
      </c>
      <c r="AZ145" s="57">
        <v>41652</v>
      </c>
      <c r="BA145" s="57">
        <v>41652</v>
      </c>
      <c r="BB145" s="57">
        <v>41791</v>
      </c>
    </row>
    <row r="146" spans="1:56" x14ac:dyDescent="0.25">
      <c r="C146" s="96"/>
      <c r="D146" s="96"/>
      <c r="E146" s="101"/>
      <c r="F146" s="101"/>
      <c r="G146" s="101"/>
      <c r="H146" s="101"/>
      <c r="I146" s="101"/>
      <c r="J146" s="101"/>
      <c r="K146" s="101"/>
      <c r="L146" s="73"/>
      <c r="M146" s="96"/>
      <c r="O146" s="96"/>
      <c r="P146" s="96"/>
      <c r="V146" s="34"/>
      <c r="W146" s="34"/>
      <c r="X146" s="99"/>
      <c r="Z146" s="98" t="s">
        <v>195</v>
      </c>
      <c r="AA146" s="54">
        <v>8035.6416949152544</v>
      </c>
      <c r="AB146" s="54"/>
      <c r="AC146" s="54"/>
      <c r="AF146" s="54"/>
      <c r="AG146" s="98"/>
      <c r="AH146" s="54"/>
      <c r="AJ146" s="71"/>
      <c r="AL146" s="74"/>
      <c r="AM146" s="74"/>
      <c r="AN146" s="52"/>
      <c r="AO146" s="57"/>
      <c r="AP146" s="57"/>
      <c r="AQ146" s="71"/>
      <c r="AV146" s="57"/>
      <c r="AW146" s="57"/>
      <c r="AZ146" s="57"/>
      <c r="BA146" s="57"/>
      <c r="BB146" s="57"/>
    </row>
    <row r="147" spans="1:56" x14ac:dyDescent="0.25">
      <c r="C147" s="96"/>
      <c r="D147" s="96"/>
      <c r="E147" s="101"/>
      <c r="F147" s="101"/>
      <c r="G147" s="101"/>
      <c r="H147" s="101"/>
      <c r="I147" s="101"/>
      <c r="J147" s="101"/>
      <c r="K147" s="101"/>
      <c r="L147" s="73"/>
      <c r="M147" s="96"/>
      <c r="O147" s="96"/>
      <c r="P147" s="96"/>
      <c r="V147" s="34"/>
      <c r="W147" s="34"/>
      <c r="X147" s="99"/>
      <c r="Z147" s="98" t="s">
        <v>351</v>
      </c>
      <c r="AA147" s="54">
        <v>8481.7476016949167</v>
      </c>
      <c r="AB147" s="54"/>
      <c r="AC147" s="54"/>
      <c r="AF147" s="54"/>
      <c r="AG147" s="98"/>
      <c r="AH147" s="54"/>
      <c r="AJ147" s="71"/>
      <c r="AL147" s="74"/>
      <c r="AM147" s="74"/>
      <c r="AN147" s="52"/>
      <c r="AO147" s="57"/>
      <c r="AP147" s="57"/>
      <c r="AQ147" s="71"/>
      <c r="AV147" s="57"/>
      <c r="AW147" s="57"/>
      <c r="AZ147" s="57"/>
      <c r="BA147" s="57"/>
      <c r="BB147" s="57"/>
    </row>
    <row r="148" spans="1:56" x14ac:dyDescent="0.25">
      <c r="C148" s="96"/>
      <c r="D148" s="96"/>
      <c r="E148" s="101"/>
      <c r="F148" s="101"/>
      <c r="G148" s="101"/>
      <c r="H148" s="101"/>
      <c r="I148" s="101"/>
      <c r="J148" s="101"/>
      <c r="K148" s="101"/>
      <c r="L148" s="73"/>
      <c r="M148" s="96"/>
      <c r="O148" s="96"/>
      <c r="P148" s="96"/>
      <c r="V148" s="34"/>
      <c r="W148" s="34"/>
      <c r="X148" s="99"/>
      <c r="Z148" s="98" t="s">
        <v>245</v>
      </c>
      <c r="AA148" s="54">
        <v>8766.1500000000015</v>
      </c>
      <c r="AB148" s="54"/>
      <c r="AC148" s="54"/>
      <c r="AF148" s="54"/>
      <c r="AG148" s="98"/>
      <c r="AH148" s="54"/>
      <c r="AJ148" s="71"/>
      <c r="AL148" s="74"/>
      <c r="AM148" s="74"/>
      <c r="AN148" s="52"/>
      <c r="AO148" s="57"/>
      <c r="AP148" s="57"/>
      <c r="AQ148" s="71"/>
      <c r="AV148" s="57"/>
      <c r="AW148" s="57"/>
      <c r="AZ148" s="57"/>
      <c r="BA148" s="57"/>
      <c r="BB148" s="57"/>
    </row>
    <row r="149" spans="1:56" x14ac:dyDescent="0.25">
      <c r="C149" s="96"/>
      <c r="D149" s="96"/>
      <c r="E149" s="101"/>
      <c r="F149" s="101"/>
      <c r="G149" s="101"/>
      <c r="H149" s="101"/>
      <c r="I149" s="101"/>
      <c r="J149" s="101"/>
      <c r="K149" s="101"/>
      <c r="L149" s="73"/>
      <c r="M149" s="96"/>
      <c r="O149" s="96"/>
      <c r="P149" s="96"/>
      <c r="V149" s="34"/>
      <c r="W149" s="34"/>
      <c r="X149" s="99"/>
      <c r="Z149" s="98" t="s">
        <v>244</v>
      </c>
      <c r="AA149" s="54">
        <v>8776.6860000000015</v>
      </c>
      <c r="AB149" s="54"/>
      <c r="AC149" s="54"/>
      <c r="AF149" s="54"/>
      <c r="AG149" s="98"/>
      <c r="AH149" s="54"/>
      <c r="AJ149" s="71"/>
      <c r="AL149" s="74"/>
      <c r="AM149" s="74"/>
      <c r="AN149" s="52"/>
      <c r="AO149" s="57"/>
      <c r="AP149" s="57"/>
      <c r="AQ149" s="71"/>
      <c r="AV149" s="57"/>
      <c r="AW149" s="57"/>
      <c r="AZ149" s="57"/>
      <c r="BA149" s="57"/>
      <c r="BB149" s="57"/>
    </row>
    <row r="150" spans="1:56" ht="78" customHeight="1" x14ac:dyDescent="0.25">
      <c r="A150" s="101">
        <v>3</v>
      </c>
      <c r="C150" s="96" t="s">
        <v>175</v>
      </c>
      <c r="D150" s="96" t="s">
        <v>175</v>
      </c>
      <c r="E150" s="101"/>
      <c r="F150" s="101"/>
      <c r="G150" s="101"/>
      <c r="H150" s="101"/>
      <c r="I150" s="101"/>
      <c r="J150" s="101"/>
      <c r="K150" s="101"/>
      <c r="L150" s="73" t="s">
        <v>353</v>
      </c>
      <c r="M150" s="96" t="s">
        <v>337</v>
      </c>
      <c r="N150" s="101">
        <v>1</v>
      </c>
      <c r="O150" s="96" t="s">
        <v>332</v>
      </c>
      <c r="P150" s="96" t="s">
        <v>177</v>
      </c>
      <c r="Q150" s="95">
        <v>3065.5932203389834</v>
      </c>
      <c r="R150" s="95">
        <v>3617.4</v>
      </c>
      <c r="S150" s="95">
        <v>3319.8728813559323</v>
      </c>
      <c r="T150" s="95">
        <v>3917.45</v>
      </c>
      <c r="U150" s="95">
        <v>3065.5932203389834</v>
      </c>
      <c r="V150" s="34" t="s">
        <v>338</v>
      </c>
      <c r="W150" s="34" t="s">
        <v>57</v>
      </c>
      <c r="X150" s="99">
        <v>19</v>
      </c>
      <c r="Y150" s="101">
        <v>1</v>
      </c>
      <c r="Z150" s="98" t="s">
        <v>178</v>
      </c>
      <c r="AA150" s="54">
        <v>3050.5533898305084</v>
      </c>
      <c r="AB150" s="91"/>
      <c r="AC150" s="54"/>
      <c r="AE150" s="95">
        <f t="shared" si="1"/>
        <v>3050.5533898305084</v>
      </c>
      <c r="AF150" s="54">
        <v>3599.6529999999998</v>
      </c>
      <c r="AG150" s="98" t="s">
        <v>178</v>
      </c>
      <c r="AH150" s="54">
        <v>3599.6529999999998</v>
      </c>
      <c r="AJ150" s="71">
        <v>318757</v>
      </c>
      <c r="AK150" s="101" t="s">
        <v>184</v>
      </c>
      <c r="AL150" s="74">
        <v>41618</v>
      </c>
      <c r="AM150" s="74">
        <v>41618</v>
      </c>
      <c r="AN150" s="52">
        <v>41628.59375</v>
      </c>
      <c r="AO150" s="57">
        <v>41635</v>
      </c>
      <c r="AP150" s="57">
        <v>41635</v>
      </c>
      <c r="AQ150" s="71" t="s">
        <v>354</v>
      </c>
      <c r="AV150" s="57">
        <v>41652</v>
      </c>
      <c r="AW150" s="57">
        <v>41652</v>
      </c>
      <c r="AZ150" s="57">
        <v>41652</v>
      </c>
      <c r="BA150" s="57">
        <v>41652</v>
      </c>
      <c r="BB150" s="57">
        <v>41791</v>
      </c>
    </row>
    <row r="151" spans="1:56" ht="42.75" customHeight="1" x14ac:dyDescent="0.25">
      <c r="A151" s="101">
        <v>3</v>
      </c>
      <c r="C151" s="96" t="s">
        <v>175</v>
      </c>
      <c r="D151" s="96" t="s">
        <v>175</v>
      </c>
      <c r="E151" s="101"/>
      <c r="F151" s="101"/>
      <c r="G151" s="101"/>
      <c r="H151" s="101"/>
      <c r="I151" s="101"/>
      <c r="J151" s="101"/>
      <c r="K151" s="101"/>
      <c r="L151" s="73" t="s">
        <v>355</v>
      </c>
      <c r="M151" s="96" t="s">
        <v>337</v>
      </c>
      <c r="N151" s="101">
        <v>1</v>
      </c>
      <c r="O151" s="96" t="s">
        <v>332</v>
      </c>
      <c r="P151" s="96" t="s">
        <v>177</v>
      </c>
      <c r="Q151" s="95">
        <v>3840.3813559322034</v>
      </c>
      <c r="R151" s="95">
        <v>4531.6499999999996</v>
      </c>
      <c r="S151" s="95">
        <v>4480.7203389830511</v>
      </c>
      <c r="T151" s="95">
        <v>5287.25</v>
      </c>
      <c r="U151" s="95">
        <v>3840.3813559322034</v>
      </c>
      <c r="V151" s="34" t="s">
        <v>60</v>
      </c>
      <c r="W151" s="34" t="s">
        <v>60</v>
      </c>
      <c r="X151" s="99">
        <v>23</v>
      </c>
      <c r="Y151" s="101">
        <v>3</v>
      </c>
      <c r="Z151" s="98" t="s">
        <v>205</v>
      </c>
      <c r="AA151" s="54">
        <v>3046.096</v>
      </c>
      <c r="AB151" s="91"/>
      <c r="AC151" s="54"/>
      <c r="AE151" s="95">
        <f t="shared" si="1"/>
        <v>3046.096</v>
      </c>
      <c r="AF151" s="54">
        <v>3594.3932799999998</v>
      </c>
      <c r="AG151" s="98" t="s">
        <v>205</v>
      </c>
      <c r="AH151" s="54">
        <v>3594.3932799999998</v>
      </c>
      <c r="AJ151" s="71">
        <v>318786</v>
      </c>
      <c r="AK151" s="101" t="s">
        <v>184</v>
      </c>
      <c r="AL151" s="74">
        <v>41618</v>
      </c>
      <c r="AM151" s="74">
        <v>41618</v>
      </c>
      <c r="AN151" s="52">
        <v>41628.614583333336</v>
      </c>
      <c r="AO151" s="57">
        <v>41632</v>
      </c>
      <c r="AP151" s="57">
        <v>41632</v>
      </c>
      <c r="AQ151" s="71" t="s">
        <v>356</v>
      </c>
      <c r="AV151" s="57">
        <v>41652</v>
      </c>
      <c r="AW151" s="57">
        <v>41652</v>
      </c>
      <c r="AZ151" s="57">
        <v>41652</v>
      </c>
      <c r="BA151" s="57">
        <v>41652</v>
      </c>
      <c r="BB151" s="57">
        <v>41791</v>
      </c>
    </row>
    <row r="152" spans="1:56" ht="42.75" customHeight="1" x14ac:dyDescent="0.25">
      <c r="C152" s="96"/>
      <c r="D152" s="96"/>
      <c r="E152" s="101"/>
      <c r="F152" s="101"/>
      <c r="G152" s="101"/>
      <c r="H152" s="101"/>
      <c r="I152" s="101"/>
      <c r="J152" s="101"/>
      <c r="K152" s="101"/>
      <c r="L152" s="73"/>
      <c r="M152" s="96"/>
      <c r="O152" s="96"/>
      <c r="P152" s="96"/>
      <c r="V152" s="34"/>
      <c r="W152" s="34"/>
      <c r="X152" s="99"/>
      <c r="Z152" s="98" t="s">
        <v>377</v>
      </c>
      <c r="AA152" s="54">
        <v>3372.78</v>
      </c>
      <c r="AB152" s="54"/>
      <c r="AC152" s="54"/>
      <c r="AF152" s="54"/>
      <c r="AG152" s="98"/>
      <c r="AH152" s="54"/>
      <c r="AJ152" s="71"/>
      <c r="AL152" s="74"/>
      <c r="AM152" s="74"/>
      <c r="AN152" s="52"/>
      <c r="AO152" s="57"/>
      <c r="AP152" s="57"/>
      <c r="AQ152" s="71"/>
      <c r="AV152" s="57"/>
      <c r="AW152" s="57"/>
      <c r="AZ152" s="57"/>
      <c r="BA152" s="57"/>
      <c r="BB152" s="57"/>
    </row>
    <row r="153" spans="1:56" ht="42.75" customHeight="1" x14ac:dyDescent="0.25">
      <c r="C153" s="96"/>
      <c r="D153" s="96"/>
      <c r="E153" s="101"/>
      <c r="F153" s="101"/>
      <c r="G153" s="101"/>
      <c r="H153" s="101"/>
      <c r="I153" s="101"/>
      <c r="J153" s="101"/>
      <c r="K153" s="101"/>
      <c r="L153" s="73"/>
      <c r="M153" s="96"/>
      <c r="O153" s="96"/>
      <c r="P153" s="96"/>
      <c r="V153" s="34"/>
      <c r="W153" s="34"/>
      <c r="X153" s="99"/>
      <c r="Z153" s="98" t="s">
        <v>195</v>
      </c>
      <c r="AA153" s="54">
        <v>3645.8727627118647</v>
      </c>
      <c r="AB153" s="54"/>
      <c r="AC153" s="54"/>
      <c r="AF153" s="54"/>
      <c r="AG153" s="98"/>
      <c r="AH153" s="54"/>
      <c r="AJ153" s="71"/>
      <c r="AL153" s="74"/>
      <c r="AM153" s="74"/>
      <c r="AN153" s="52"/>
      <c r="AO153" s="57"/>
      <c r="AP153" s="57"/>
      <c r="AQ153" s="71"/>
      <c r="AV153" s="57"/>
      <c r="AW153" s="57"/>
      <c r="AZ153" s="57"/>
      <c r="BA153" s="57"/>
      <c r="BB153" s="57"/>
    </row>
    <row r="154" spans="1:56" ht="89.25" customHeight="1" x14ac:dyDescent="0.25">
      <c r="A154" s="101">
        <v>3</v>
      </c>
      <c r="C154" s="96" t="s">
        <v>175</v>
      </c>
      <c r="D154" s="96" t="s">
        <v>175</v>
      </c>
      <c r="E154" s="101"/>
      <c r="F154" s="101"/>
      <c r="G154" s="101"/>
      <c r="H154" s="101"/>
      <c r="I154" s="101"/>
      <c r="J154" s="101"/>
      <c r="K154" s="101"/>
      <c r="L154" s="73" t="s">
        <v>357</v>
      </c>
      <c r="M154" s="96" t="s">
        <v>337</v>
      </c>
      <c r="N154" s="101">
        <v>1</v>
      </c>
      <c r="O154" s="96" t="s">
        <v>332</v>
      </c>
      <c r="P154" s="96" t="s">
        <v>177</v>
      </c>
      <c r="Q154" s="95">
        <v>2615.4830508474579</v>
      </c>
      <c r="R154" s="95">
        <v>3086.27</v>
      </c>
      <c r="S154" s="95">
        <v>3554.6355932203392</v>
      </c>
      <c r="T154" s="95">
        <v>4194.47</v>
      </c>
      <c r="U154" s="95">
        <v>2615.4830508474579</v>
      </c>
      <c r="V154" s="34" t="s">
        <v>60</v>
      </c>
      <c r="W154" s="34" t="s">
        <v>60</v>
      </c>
      <c r="X154" s="99">
        <v>19</v>
      </c>
      <c r="Y154" s="101">
        <v>2</v>
      </c>
      <c r="Z154" s="98" t="s">
        <v>251</v>
      </c>
      <c r="AA154" s="54">
        <v>1956.2602542372881</v>
      </c>
      <c r="AB154" s="54"/>
      <c r="AC154" s="54"/>
      <c r="AE154" s="95">
        <f t="shared" si="1"/>
        <v>1956.2602542372881</v>
      </c>
      <c r="AF154" s="54">
        <v>2308.3870999999999</v>
      </c>
      <c r="AG154" s="98" t="s">
        <v>251</v>
      </c>
      <c r="AH154" s="54">
        <v>2308.3870999999999</v>
      </c>
      <c r="AJ154" s="71">
        <v>318837</v>
      </c>
      <c r="AK154" s="101" t="s">
        <v>184</v>
      </c>
      <c r="AL154" s="74">
        <v>41618</v>
      </c>
      <c r="AM154" s="74">
        <v>41618</v>
      </c>
      <c r="AN154" s="52">
        <v>41628.645833333336</v>
      </c>
      <c r="AO154" s="57">
        <v>41635</v>
      </c>
      <c r="AP154" s="57">
        <v>41635</v>
      </c>
      <c r="AQ154" s="71" t="s">
        <v>358</v>
      </c>
      <c r="AV154" s="57">
        <v>41652</v>
      </c>
      <c r="AW154" s="57">
        <v>41652</v>
      </c>
      <c r="AZ154" s="57">
        <v>41652</v>
      </c>
      <c r="BA154" s="57">
        <v>41652</v>
      </c>
      <c r="BB154" s="57">
        <v>41791</v>
      </c>
    </row>
    <row r="155" spans="1:56" ht="89.25" customHeight="1" x14ac:dyDescent="0.25">
      <c r="C155" s="96"/>
      <c r="D155" s="96"/>
      <c r="E155" s="101"/>
      <c r="F155" s="101"/>
      <c r="G155" s="101"/>
      <c r="H155" s="101"/>
      <c r="I155" s="101"/>
      <c r="J155" s="101"/>
      <c r="K155" s="101"/>
      <c r="L155" s="73"/>
      <c r="M155" s="96"/>
      <c r="O155" s="96"/>
      <c r="P155" s="96"/>
      <c r="V155" s="34"/>
      <c r="W155" s="34"/>
      <c r="X155" s="99"/>
      <c r="Z155" s="98" t="s">
        <v>241</v>
      </c>
      <c r="AA155" s="54">
        <v>2139.0677966101698</v>
      </c>
      <c r="AB155" s="54"/>
      <c r="AC155" s="54"/>
      <c r="AF155" s="54"/>
      <c r="AG155" s="98"/>
      <c r="AH155" s="54"/>
      <c r="AJ155" s="71"/>
      <c r="AL155" s="74"/>
      <c r="AM155" s="74"/>
      <c r="AN155" s="52"/>
      <c r="AO155" s="57"/>
      <c r="AP155" s="57"/>
      <c r="AQ155" s="71"/>
      <c r="AV155" s="57"/>
      <c r="AW155" s="57"/>
      <c r="AZ155" s="57"/>
      <c r="BA155" s="57"/>
      <c r="BB155" s="57"/>
    </row>
    <row r="156" spans="1:56" ht="57.75" customHeight="1" x14ac:dyDescent="0.25">
      <c r="A156" s="101">
        <v>3</v>
      </c>
      <c r="C156" s="96" t="s">
        <v>175</v>
      </c>
      <c r="D156" s="96" t="s">
        <v>175</v>
      </c>
      <c r="E156" s="101"/>
      <c r="F156" s="101"/>
      <c r="G156" s="101"/>
      <c r="H156" s="101"/>
      <c r="I156" s="101"/>
      <c r="J156" s="101"/>
      <c r="K156" s="101"/>
      <c r="L156" s="73" t="s">
        <v>359</v>
      </c>
      <c r="M156" s="96" t="s">
        <v>337</v>
      </c>
      <c r="N156" s="101">
        <v>1</v>
      </c>
      <c r="O156" s="96" t="s">
        <v>332</v>
      </c>
      <c r="P156" s="96" t="s">
        <v>177</v>
      </c>
      <c r="Q156" s="95">
        <v>50465.847457627118</v>
      </c>
      <c r="R156" s="95">
        <v>59549.7</v>
      </c>
      <c r="S156" s="95">
        <v>44234.661016949154</v>
      </c>
      <c r="T156" s="95">
        <v>52196.9</v>
      </c>
      <c r="U156" s="95">
        <v>44234.661016949154</v>
      </c>
      <c r="V156" s="97" t="s">
        <v>59</v>
      </c>
      <c r="W156" s="97" t="s">
        <v>59</v>
      </c>
      <c r="X156" s="98">
        <v>2</v>
      </c>
      <c r="Y156" s="101">
        <v>2</v>
      </c>
      <c r="Z156" s="92" t="s">
        <v>279</v>
      </c>
      <c r="AA156" s="36">
        <v>43768.5593220339</v>
      </c>
      <c r="AB156" s="36"/>
      <c r="AE156" s="95">
        <v>43768.5593220339</v>
      </c>
      <c r="AF156" s="36">
        <v>51646.9</v>
      </c>
      <c r="AG156" s="92" t="s">
        <v>279</v>
      </c>
      <c r="AH156" s="36">
        <v>51646.9</v>
      </c>
      <c r="AJ156" s="71">
        <v>37956</v>
      </c>
      <c r="AK156" s="101" t="s">
        <v>184</v>
      </c>
      <c r="AL156" s="74">
        <v>41599</v>
      </c>
      <c r="AM156" s="74">
        <v>41599</v>
      </c>
      <c r="AN156" s="52">
        <v>41620.625</v>
      </c>
      <c r="AO156" s="57">
        <v>41638</v>
      </c>
      <c r="AP156" s="57">
        <v>41638</v>
      </c>
      <c r="AQ156" s="71" t="s">
        <v>360</v>
      </c>
      <c r="AV156" s="57">
        <v>41652</v>
      </c>
      <c r="AW156" s="57">
        <v>41652</v>
      </c>
      <c r="AZ156" s="57">
        <v>41652</v>
      </c>
      <c r="BA156" s="57">
        <v>41652</v>
      </c>
      <c r="BB156" s="57">
        <v>41791</v>
      </c>
    </row>
    <row r="157" spans="1:56" ht="58.5" customHeight="1" x14ac:dyDescent="0.25">
      <c r="C157" s="96"/>
      <c r="D157" s="96"/>
      <c r="E157" s="101"/>
      <c r="F157" s="101"/>
      <c r="G157" s="101"/>
      <c r="H157" s="101"/>
      <c r="I157" s="101"/>
      <c r="J157" s="101"/>
      <c r="K157" s="101"/>
      <c r="L157" s="73"/>
      <c r="M157" s="96"/>
      <c r="O157" s="96"/>
      <c r="P157" s="96"/>
      <c r="V157" s="97"/>
      <c r="W157" s="97"/>
      <c r="X157" s="98"/>
      <c r="Z157" s="92" t="s">
        <v>280</v>
      </c>
      <c r="AA157" s="36">
        <v>44042.367898305092</v>
      </c>
      <c r="AB157" s="36"/>
      <c r="AF157" s="36"/>
      <c r="AG157" s="92"/>
      <c r="AH157" s="36"/>
      <c r="AJ157" s="71"/>
      <c r="AL157" s="74"/>
      <c r="AM157" s="74"/>
      <c r="AN157" s="52"/>
      <c r="AO157" s="57"/>
      <c r="AP157" s="57"/>
      <c r="AQ157" s="71"/>
      <c r="AV157" s="57"/>
      <c r="AW157" s="57"/>
      <c r="AZ157" s="57"/>
      <c r="BA157" s="57"/>
      <c r="BB157" s="57"/>
    </row>
    <row r="158" spans="1:56" ht="49.5" customHeight="1" x14ac:dyDescent="0.25">
      <c r="A158" s="101">
        <v>3</v>
      </c>
      <c r="C158" s="96" t="s">
        <v>175</v>
      </c>
      <c r="D158" s="96" t="s">
        <v>175</v>
      </c>
      <c r="E158" s="101"/>
      <c r="F158" s="101"/>
      <c r="G158" s="101"/>
      <c r="H158" s="101"/>
      <c r="I158" s="101"/>
      <c r="J158" s="101"/>
      <c r="K158" s="101"/>
      <c r="L158" s="73" t="s">
        <v>361</v>
      </c>
      <c r="M158" s="96" t="s">
        <v>337</v>
      </c>
      <c r="N158" s="101">
        <v>1</v>
      </c>
      <c r="O158" s="96" t="s">
        <v>332</v>
      </c>
      <c r="P158" s="96" t="s">
        <v>177</v>
      </c>
      <c r="Q158" s="95">
        <v>11026.271186440679</v>
      </c>
      <c r="R158" s="95">
        <v>13011</v>
      </c>
      <c r="S158" s="95">
        <v>10498.135593220339</v>
      </c>
      <c r="T158" s="95">
        <v>12387.8</v>
      </c>
      <c r="U158" s="95">
        <v>10498.135593220339</v>
      </c>
      <c r="V158" s="97" t="s">
        <v>59</v>
      </c>
      <c r="W158" s="97" t="s">
        <v>59</v>
      </c>
      <c r="X158" s="98">
        <v>2</v>
      </c>
      <c r="Y158" s="101">
        <v>2</v>
      </c>
      <c r="Z158" s="92" t="s">
        <v>280</v>
      </c>
      <c r="AA158" s="36">
        <v>10331.991525423729</v>
      </c>
      <c r="AB158" s="36"/>
      <c r="AE158" s="36">
        <v>10331.991525423729</v>
      </c>
      <c r="AF158" s="36">
        <v>12191.75</v>
      </c>
      <c r="AG158" s="92" t="s">
        <v>280</v>
      </c>
      <c r="AH158" s="36">
        <v>12191.75</v>
      </c>
      <c r="AJ158" s="71">
        <v>37956</v>
      </c>
      <c r="AK158" s="101" t="s">
        <v>184</v>
      </c>
      <c r="AL158" s="74">
        <v>41599</v>
      </c>
      <c r="AM158" s="74">
        <v>41599</v>
      </c>
      <c r="AN158" s="52">
        <v>41620.625</v>
      </c>
      <c r="AO158" s="57">
        <v>41638</v>
      </c>
      <c r="AP158" s="57">
        <v>41638</v>
      </c>
      <c r="AQ158" s="71" t="s">
        <v>362</v>
      </c>
      <c r="AV158" s="57">
        <v>41652</v>
      </c>
      <c r="AW158" s="57">
        <v>41652</v>
      </c>
      <c r="AZ158" s="57">
        <v>41652</v>
      </c>
      <c r="BA158" s="57">
        <v>41652</v>
      </c>
      <c r="BB158" s="57">
        <v>41791</v>
      </c>
    </row>
    <row r="159" spans="1:56" s="99" customFormat="1" x14ac:dyDescent="0.25">
      <c r="C159" s="98"/>
      <c r="D159" s="98"/>
      <c r="L159" s="32"/>
      <c r="P159" s="98"/>
      <c r="Q159" s="48"/>
      <c r="R159" s="48"/>
      <c r="S159" s="48"/>
      <c r="T159" s="48"/>
      <c r="U159" s="48"/>
      <c r="V159" s="97"/>
      <c r="W159" s="97"/>
      <c r="Z159" s="92" t="s">
        <v>279</v>
      </c>
      <c r="AA159" s="36">
        <v>10393.154237288136</v>
      </c>
      <c r="AB159" s="36"/>
      <c r="AE159" s="48"/>
      <c r="AF159" s="35"/>
      <c r="AG159" s="97"/>
      <c r="AH159" s="35"/>
      <c r="AQ159" s="38"/>
      <c r="BD159" s="98"/>
    </row>
    <row r="160" spans="1:56" ht="30" x14ac:dyDescent="0.25">
      <c r="A160" s="99">
        <v>8</v>
      </c>
      <c r="C160" s="96" t="s">
        <v>175</v>
      </c>
      <c r="D160" s="96" t="s">
        <v>175</v>
      </c>
      <c r="L160" s="32" t="s">
        <v>363</v>
      </c>
      <c r="N160" s="101">
        <v>1</v>
      </c>
      <c r="O160" s="96" t="s">
        <v>332</v>
      </c>
      <c r="P160" s="96" t="s">
        <v>177</v>
      </c>
      <c r="Q160" s="94">
        <v>253.4</v>
      </c>
      <c r="R160" s="35">
        <v>299.012</v>
      </c>
      <c r="S160" s="94">
        <v>253.4</v>
      </c>
      <c r="T160" s="35">
        <v>299.012</v>
      </c>
      <c r="U160" s="94">
        <v>253.4</v>
      </c>
      <c r="V160" s="97" t="s">
        <v>60</v>
      </c>
      <c r="W160" s="97" t="s">
        <v>60</v>
      </c>
      <c r="X160" s="99">
        <v>10</v>
      </c>
      <c r="Y160" s="99">
        <v>2</v>
      </c>
      <c r="Z160" s="98" t="s">
        <v>365</v>
      </c>
      <c r="AA160" s="54">
        <v>239.255</v>
      </c>
      <c r="AE160" s="95">
        <v>253.4</v>
      </c>
      <c r="AF160" s="35">
        <v>299.012</v>
      </c>
      <c r="AG160" s="98" t="s">
        <v>365</v>
      </c>
      <c r="AH160" s="35">
        <v>299.012</v>
      </c>
      <c r="AI160" s="37"/>
      <c r="AK160" s="101" t="s">
        <v>184</v>
      </c>
      <c r="AL160" s="38">
        <v>41624</v>
      </c>
      <c r="AM160" s="38">
        <v>41624</v>
      </c>
      <c r="AN160" s="52">
        <v>41631.447916666664</v>
      </c>
      <c r="AO160" s="57">
        <v>41633</v>
      </c>
      <c r="AP160" s="57">
        <v>41633</v>
      </c>
      <c r="AQ160" s="99" t="s">
        <v>367</v>
      </c>
      <c r="AV160" s="57">
        <v>41635</v>
      </c>
      <c r="AW160" s="57">
        <v>41635</v>
      </c>
      <c r="AZ160" s="57">
        <v>41635</v>
      </c>
      <c r="BA160" s="57">
        <v>41635</v>
      </c>
      <c r="BB160" s="57">
        <v>41639</v>
      </c>
    </row>
    <row r="161" spans="1:56" s="99" customFormat="1" x14ac:dyDescent="0.25">
      <c r="A161" s="101"/>
      <c r="C161" s="98"/>
      <c r="D161" s="98"/>
      <c r="L161" s="32"/>
      <c r="P161" s="98"/>
      <c r="Q161" s="36"/>
      <c r="R161" s="35"/>
      <c r="S161" s="36"/>
      <c r="T161" s="35"/>
      <c r="U161" s="36"/>
      <c r="V161" s="97"/>
      <c r="W161" s="97"/>
      <c r="Z161" s="98" t="s">
        <v>306</v>
      </c>
      <c r="AA161" s="54">
        <v>372.59199999999998</v>
      </c>
      <c r="AE161" s="48"/>
      <c r="AF161" s="36"/>
      <c r="AG161" s="98"/>
      <c r="AH161" s="36"/>
      <c r="AL161" s="38"/>
      <c r="AM161" s="38"/>
      <c r="AN161" s="52"/>
      <c r="BD161" s="98"/>
    </row>
    <row r="162" spans="1:56" s="99" customFormat="1" ht="30" x14ac:dyDescent="0.25">
      <c r="A162" s="99">
        <v>8</v>
      </c>
      <c r="C162" s="96" t="s">
        <v>175</v>
      </c>
      <c r="D162" s="96" t="s">
        <v>175</v>
      </c>
      <c r="L162" s="32" t="s">
        <v>364</v>
      </c>
      <c r="N162" s="99">
        <v>1</v>
      </c>
      <c r="O162" s="96" t="s">
        <v>332</v>
      </c>
      <c r="P162" s="96" t="s">
        <v>177</v>
      </c>
      <c r="Q162" s="36">
        <v>182</v>
      </c>
      <c r="R162" s="35">
        <v>214.76</v>
      </c>
      <c r="S162" s="36">
        <v>182</v>
      </c>
      <c r="T162" s="35">
        <v>214.76</v>
      </c>
      <c r="U162" s="36">
        <v>182</v>
      </c>
      <c r="V162" s="97" t="s">
        <v>60</v>
      </c>
      <c r="W162" s="97" t="s">
        <v>60</v>
      </c>
      <c r="X162" s="99">
        <v>10</v>
      </c>
      <c r="Y162" s="99">
        <v>2</v>
      </c>
      <c r="Z162" s="98" t="s">
        <v>366</v>
      </c>
      <c r="AA162" s="54">
        <v>178.10400000000001</v>
      </c>
      <c r="AE162" s="48">
        <v>182</v>
      </c>
      <c r="AF162" s="35">
        <v>214.76</v>
      </c>
      <c r="AG162" s="98" t="s">
        <v>366</v>
      </c>
      <c r="AH162" s="35">
        <v>214.76</v>
      </c>
      <c r="AK162" s="101" t="s">
        <v>184</v>
      </c>
      <c r="AL162" s="38">
        <v>41626</v>
      </c>
      <c r="AM162" s="38">
        <v>41626</v>
      </c>
      <c r="AN162" s="52">
        <v>41633.458333333336</v>
      </c>
      <c r="AO162" s="49">
        <v>41636</v>
      </c>
      <c r="AP162" s="49">
        <v>41636</v>
      </c>
      <c r="AQ162" s="99" t="s">
        <v>368</v>
      </c>
      <c r="AV162" s="57">
        <v>41638</v>
      </c>
      <c r="AW162" s="57">
        <v>41638</v>
      </c>
      <c r="AZ162" s="57">
        <v>41638</v>
      </c>
      <c r="BA162" s="57">
        <v>41638</v>
      </c>
      <c r="BB162" s="57">
        <v>41639</v>
      </c>
      <c r="BD162" s="98"/>
    </row>
    <row r="163" spans="1:56" s="99" customFormat="1" x14ac:dyDescent="0.25">
      <c r="C163" s="98"/>
      <c r="D163" s="98"/>
      <c r="L163" s="32"/>
      <c r="P163" s="98"/>
      <c r="Q163" s="48"/>
      <c r="R163" s="48"/>
      <c r="S163" s="48"/>
      <c r="T163" s="48"/>
      <c r="U163" s="48"/>
      <c r="V163" s="97"/>
      <c r="W163" s="97"/>
      <c r="Z163" s="98" t="s">
        <v>306</v>
      </c>
      <c r="AA163" s="54">
        <v>179.875</v>
      </c>
      <c r="AE163" s="48"/>
      <c r="AF163" s="35"/>
      <c r="AG163" s="60"/>
      <c r="AH163" s="35"/>
      <c r="AQ163" s="38"/>
      <c r="BD163" s="98"/>
    </row>
    <row r="164" spans="1:56" s="99" customFormat="1" ht="30" x14ac:dyDescent="0.25">
      <c r="A164" s="99">
        <v>8</v>
      </c>
      <c r="C164" s="96" t="s">
        <v>175</v>
      </c>
      <c r="D164" s="96" t="s">
        <v>175</v>
      </c>
      <c r="L164" s="32" t="s">
        <v>369</v>
      </c>
      <c r="N164" s="99">
        <v>1</v>
      </c>
      <c r="O164" s="96" t="s">
        <v>332</v>
      </c>
      <c r="P164" s="96" t="s">
        <v>177</v>
      </c>
      <c r="Q164" s="48">
        <v>990.25423728813564</v>
      </c>
      <c r="R164" s="35">
        <v>1168.5</v>
      </c>
      <c r="S164" s="48">
        <v>990.25423728813564</v>
      </c>
      <c r="T164" s="35">
        <v>1168.5</v>
      </c>
      <c r="U164" s="48">
        <v>990.25423728813564</v>
      </c>
      <c r="V164" s="97" t="s">
        <v>60</v>
      </c>
      <c r="W164" s="97" t="s">
        <v>57</v>
      </c>
      <c r="X164" s="99">
        <v>5</v>
      </c>
      <c r="Y164" s="99">
        <v>2</v>
      </c>
      <c r="Z164" s="98" t="s">
        <v>370</v>
      </c>
      <c r="AA164" s="54">
        <v>980.35169491525437</v>
      </c>
      <c r="AB164" s="98" t="s">
        <v>370</v>
      </c>
      <c r="AC164" s="99">
        <v>1</v>
      </c>
      <c r="AD164" s="36">
        <v>978.37118644067812</v>
      </c>
      <c r="AE164" s="48">
        <v>980.35169491525437</v>
      </c>
      <c r="AF164" s="36">
        <v>1156.8150000000001</v>
      </c>
      <c r="AG164" s="98" t="s">
        <v>371</v>
      </c>
      <c r="AH164" s="36">
        <v>1156.8150000000001</v>
      </c>
      <c r="AJ164" s="108">
        <v>319567</v>
      </c>
      <c r="AK164" s="101" t="s">
        <v>184</v>
      </c>
      <c r="AL164" s="38">
        <v>41619</v>
      </c>
      <c r="AM164" s="38">
        <v>41619</v>
      </c>
      <c r="AN164" s="52">
        <v>41625.4375</v>
      </c>
      <c r="AO164" s="49">
        <v>41633</v>
      </c>
      <c r="AP164" s="49">
        <v>41633</v>
      </c>
      <c r="AQ164" s="99" t="s">
        <v>372</v>
      </c>
      <c r="AV164" s="57">
        <v>41635</v>
      </c>
      <c r="AW164" s="57">
        <v>41635</v>
      </c>
      <c r="AX164" s="101"/>
      <c r="AY164" s="101"/>
      <c r="AZ164" s="57">
        <v>41635</v>
      </c>
      <c r="BA164" s="57">
        <v>41635</v>
      </c>
      <c r="BB164" s="57">
        <v>41639</v>
      </c>
      <c r="BD164" s="98"/>
    </row>
    <row r="165" spans="1:56" s="99" customFormat="1" x14ac:dyDescent="0.25">
      <c r="C165" s="98"/>
      <c r="D165" s="98"/>
      <c r="L165" s="32"/>
      <c r="P165" s="98"/>
      <c r="Q165" s="48"/>
      <c r="R165" s="48"/>
      <c r="S165" s="48"/>
      <c r="T165" s="48"/>
      <c r="U165" s="48"/>
      <c r="V165" s="97"/>
      <c r="W165" s="97"/>
      <c r="Z165" s="98" t="s">
        <v>371</v>
      </c>
      <c r="AA165" s="54">
        <v>988.27372881355939</v>
      </c>
      <c r="AB165" s="54"/>
      <c r="AD165" s="36">
        <v>980.35169491525437</v>
      </c>
      <c r="AE165" s="48"/>
      <c r="AF165" s="35"/>
      <c r="AG165" s="60"/>
      <c r="AH165" s="35"/>
      <c r="AQ165" s="38"/>
      <c r="BD165" s="98"/>
    </row>
    <row r="166" spans="1:56" s="99" customFormat="1" ht="63.75" customHeight="1" x14ac:dyDescent="0.25">
      <c r="A166" s="99">
        <v>3</v>
      </c>
      <c r="C166" s="96" t="s">
        <v>175</v>
      </c>
      <c r="D166" s="96" t="s">
        <v>175</v>
      </c>
      <c r="L166" s="32" t="s">
        <v>373</v>
      </c>
      <c r="N166" s="99">
        <v>1</v>
      </c>
      <c r="O166" s="96" t="s">
        <v>332</v>
      </c>
      <c r="P166" s="96" t="s">
        <v>177</v>
      </c>
      <c r="Q166" s="48">
        <v>584.32203389830511</v>
      </c>
      <c r="R166" s="35">
        <v>689.5</v>
      </c>
      <c r="S166" s="48">
        <v>531.3559322033899</v>
      </c>
      <c r="T166" s="35">
        <v>627</v>
      </c>
      <c r="U166" s="48">
        <v>531.3559322033899</v>
      </c>
      <c r="V166" s="97" t="s">
        <v>56</v>
      </c>
      <c r="W166" s="97" t="s">
        <v>57</v>
      </c>
      <c r="X166" s="99">
        <v>5</v>
      </c>
      <c r="Y166" s="99">
        <v>1</v>
      </c>
      <c r="Z166" s="97" t="s">
        <v>374</v>
      </c>
      <c r="AA166" s="48">
        <v>531.3559322033899</v>
      </c>
      <c r="AE166" s="48">
        <v>531.3559322033899</v>
      </c>
      <c r="AF166" s="35">
        <v>627</v>
      </c>
      <c r="AG166" s="97" t="s">
        <v>374</v>
      </c>
      <c r="AH166" s="35">
        <v>627</v>
      </c>
      <c r="AJ166" s="108">
        <v>315646</v>
      </c>
      <c r="AK166" s="101" t="s">
        <v>184</v>
      </c>
      <c r="AL166" s="38">
        <v>41612</v>
      </c>
      <c r="AM166" s="38">
        <v>41612</v>
      </c>
      <c r="AN166" s="52">
        <v>41627.416666666664</v>
      </c>
      <c r="AO166" s="49">
        <v>41628</v>
      </c>
      <c r="AP166" s="49">
        <v>41628</v>
      </c>
      <c r="AQ166" s="38" t="s">
        <v>375</v>
      </c>
      <c r="AV166" s="57">
        <v>41635</v>
      </c>
      <c r="AW166" s="57">
        <v>41635</v>
      </c>
      <c r="AX166" s="101"/>
      <c r="AY166" s="101"/>
      <c r="AZ166" s="57">
        <v>41635</v>
      </c>
      <c r="BA166" s="57">
        <v>41635</v>
      </c>
      <c r="BB166" s="57">
        <v>41639</v>
      </c>
      <c r="BD166" s="98"/>
    </row>
    <row r="167" spans="1:56" ht="48.75" customHeight="1" x14ac:dyDescent="0.25">
      <c r="A167" s="99">
        <v>4</v>
      </c>
      <c r="C167" s="104" t="s">
        <v>175</v>
      </c>
      <c r="D167" s="104" t="s">
        <v>175</v>
      </c>
      <c r="L167" s="66" t="s">
        <v>378</v>
      </c>
      <c r="N167" s="105">
        <v>1</v>
      </c>
      <c r="O167" s="104" t="s">
        <v>332</v>
      </c>
      <c r="P167" s="96" t="s">
        <v>379</v>
      </c>
      <c r="Q167" s="95">
        <v>4898.78</v>
      </c>
      <c r="R167" s="103">
        <v>4898.78</v>
      </c>
      <c r="S167" s="103">
        <v>4898.78</v>
      </c>
      <c r="T167" s="103">
        <v>4898.78</v>
      </c>
      <c r="U167" s="103">
        <v>4898.78</v>
      </c>
      <c r="V167" s="96" t="s">
        <v>59</v>
      </c>
      <c r="W167" s="96" t="s">
        <v>59</v>
      </c>
      <c r="X167" s="101">
        <v>1</v>
      </c>
      <c r="Y167" s="101">
        <v>1</v>
      </c>
      <c r="Z167" s="106" t="s">
        <v>381</v>
      </c>
      <c r="AA167" s="103">
        <v>4898.78</v>
      </c>
      <c r="AE167" s="103">
        <v>4898.78</v>
      </c>
      <c r="AF167" s="103">
        <v>4898.78</v>
      </c>
      <c r="AG167" s="106" t="s">
        <v>381</v>
      </c>
      <c r="AH167" s="103">
        <v>4898.78</v>
      </c>
      <c r="AI167" s="37"/>
      <c r="AK167" s="107" t="s">
        <v>184</v>
      </c>
      <c r="AL167" s="57"/>
      <c r="AM167" s="57">
        <v>41619</v>
      </c>
      <c r="AN167" s="57">
        <v>41619</v>
      </c>
      <c r="AO167" s="57">
        <v>41619</v>
      </c>
      <c r="AP167" s="57">
        <v>41619</v>
      </c>
      <c r="AQ167" s="38" t="s">
        <v>380</v>
      </c>
      <c r="AV167" s="57">
        <v>41620</v>
      </c>
      <c r="AW167" s="57">
        <v>41620</v>
      </c>
      <c r="AZ167" s="57">
        <v>41620</v>
      </c>
      <c r="BA167" s="57">
        <v>41620</v>
      </c>
      <c r="BB167" s="57">
        <v>41639</v>
      </c>
    </row>
    <row r="168" spans="1:56" s="99" customFormat="1" x14ac:dyDescent="0.25">
      <c r="A168" s="101"/>
      <c r="C168" s="98"/>
      <c r="D168" s="98"/>
      <c r="L168" s="32"/>
      <c r="P168" s="98"/>
      <c r="Q168" s="48"/>
      <c r="R168" s="48"/>
      <c r="S168" s="48"/>
      <c r="T168" s="48"/>
      <c r="U168" s="48"/>
      <c r="V168" s="97"/>
      <c r="W168" s="97"/>
      <c r="Z168" s="60"/>
      <c r="AA168" s="35"/>
      <c r="AE168" s="48"/>
      <c r="AF168" s="35"/>
      <c r="AG168" s="97"/>
      <c r="AH168" s="35"/>
      <c r="AL168" s="49"/>
      <c r="AM168" s="49"/>
      <c r="AN168" s="49"/>
      <c r="AO168" s="49"/>
      <c r="AP168" s="49"/>
      <c r="AQ168" s="38"/>
      <c r="BD168" s="98"/>
    </row>
    <row r="169" spans="1:56" x14ac:dyDescent="0.25">
      <c r="A169" s="99"/>
      <c r="C169" s="96"/>
      <c r="D169" s="96"/>
      <c r="L169" s="69"/>
      <c r="O169" s="96"/>
      <c r="P169" s="96"/>
      <c r="R169" s="55"/>
      <c r="V169" s="96"/>
      <c r="W169" s="96"/>
      <c r="Z169" s="101"/>
      <c r="AD169" s="95"/>
      <c r="AF169" s="68"/>
      <c r="AH169" s="68"/>
      <c r="AI169" s="37"/>
      <c r="AL169" s="57"/>
      <c r="AM169" s="57"/>
      <c r="AN169" s="57"/>
      <c r="AO169" s="57"/>
      <c r="AP169" s="57"/>
      <c r="AQ169" s="38"/>
      <c r="AV169" s="57"/>
      <c r="AW169" s="57"/>
      <c r="AZ169" s="57"/>
      <c r="BA169" s="57"/>
      <c r="BB169" s="57"/>
    </row>
    <row r="170" spans="1:56" s="99" customFormat="1" x14ac:dyDescent="0.25">
      <c r="A170" s="101"/>
      <c r="C170" s="98"/>
      <c r="D170" s="98"/>
      <c r="L170" s="32"/>
      <c r="P170" s="98"/>
      <c r="Q170" s="48"/>
      <c r="R170" s="48"/>
      <c r="S170" s="48"/>
      <c r="T170" s="48"/>
      <c r="U170" s="48"/>
      <c r="V170" s="97"/>
      <c r="W170" s="97"/>
      <c r="AA170" s="48"/>
      <c r="AE170" s="48"/>
      <c r="AF170" s="54"/>
      <c r="AG170" s="98"/>
      <c r="AH170" s="54"/>
      <c r="AQ170" s="38"/>
      <c r="BD170" s="98"/>
    </row>
    <row r="171" spans="1:56" s="99" customFormat="1" x14ac:dyDescent="0.25">
      <c r="C171" s="98"/>
      <c r="D171" s="98"/>
      <c r="L171" s="32"/>
      <c r="P171" s="98"/>
      <c r="Q171" s="48"/>
      <c r="R171" s="48"/>
      <c r="S171" s="48"/>
      <c r="T171" s="48"/>
      <c r="U171" s="48"/>
      <c r="V171" s="97"/>
      <c r="W171" s="97"/>
      <c r="AA171" s="48"/>
      <c r="AE171" s="48"/>
      <c r="AF171" s="54"/>
      <c r="AG171" s="98"/>
      <c r="AH171" s="54"/>
      <c r="AQ171" s="38"/>
      <c r="BD171" s="98"/>
    </row>
    <row r="172" spans="1:56" x14ac:dyDescent="0.25">
      <c r="A172" s="99"/>
      <c r="C172" s="96"/>
      <c r="D172" s="96"/>
      <c r="L172" s="66"/>
      <c r="O172" s="96"/>
      <c r="P172" s="96"/>
      <c r="R172" s="55"/>
      <c r="V172" s="96"/>
      <c r="W172" s="96"/>
      <c r="Z172" s="101"/>
      <c r="AF172" s="68"/>
      <c r="AG172" s="101"/>
      <c r="AH172" s="68"/>
      <c r="AI172" s="37"/>
      <c r="AL172" s="57"/>
      <c r="AM172" s="57"/>
      <c r="AN172" s="57"/>
      <c r="AO172" s="57"/>
      <c r="AP172" s="57"/>
      <c r="AQ172" s="38"/>
      <c r="AV172" s="57"/>
      <c r="AW172" s="57"/>
      <c r="AZ172" s="57"/>
      <c r="BA172" s="57"/>
      <c r="BB172" s="57"/>
    </row>
    <row r="173" spans="1:56" s="99" customFormat="1" x14ac:dyDescent="0.25">
      <c r="A173" s="101"/>
      <c r="C173" s="98"/>
      <c r="D173" s="98"/>
      <c r="L173" s="32"/>
      <c r="O173" s="98"/>
      <c r="P173" s="98"/>
      <c r="Q173" s="48"/>
      <c r="R173" s="33"/>
      <c r="S173" s="48"/>
      <c r="T173" s="48"/>
      <c r="U173" s="48"/>
      <c r="V173" s="97"/>
      <c r="W173" s="97"/>
      <c r="AA173" s="48"/>
      <c r="AE173" s="48"/>
      <c r="AF173" s="54"/>
      <c r="AG173" s="98"/>
      <c r="AH173" s="54"/>
      <c r="AO173" s="49"/>
      <c r="AP173" s="49"/>
      <c r="AQ173" s="38"/>
      <c r="BD173" s="98"/>
    </row>
    <row r="174" spans="1:56" s="99" customFormat="1" x14ac:dyDescent="0.25">
      <c r="C174" s="98"/>
      <c r="D174" s="98"/>
      <c r="L174" s="32"/>
      <c r="O174" s="98"/>
      <c r="P174" s="98"/>
      <c r="Q174" s="48"/>
      <c r="R174" s="33"/>
      <c r="S174" s="48"/>
      <c r="T174" s="48"/>
      <c r="U174" s="48"/>
      <c r="V174" s="97"/>
      <c r="W174" s="97"/>
      <c r="AA174" s="48"/>
      <c r="AE174" s="48"/>
      <c r="AF174" s="54"/>
      <c r="AG174" s="98"/>
      <c r="AH174" s="54"/>
      <c r="AO174" s="49"/>
      <c r="AP174" s="49"/>
      <c r="AQ174" s="38"/>
      <c r="BD174" s="98"/>
    </row>
    <row r="175" spans="1:56" x14ac:dyDescent="0.25">
      <c r="A175" s="99"/>
      <c r="C175" s="96"/>
      <c r="D175" s="96"/>
      <c r="L175" s="66"/>
      <c r="P175" s="96"/>
      <c r="R175" s="55"/>
      <c r="V175" s="96"/>
      <c r="W175" s="96"/>
      <c r="Z175" s="101"/>
      <c r="AF175" s="68"/>
      <c r="AG175" s="101"/>
      <c r="AH175" s="68"/>
      <c r="AI175" s="37"/>
      <c r="AL175" s="57"/>
      <c r="AM175" s="57"/>
      <c r="AN175" s="57"/>
      <c r="AO175" s="57"/>
      <c r="AP175" s="57"/>
      <c r="AQ175" s="38"/>
      <c r="AV175" s="57"/>
      <c r="AW175" s="57"/>
      <c r="AZ175" s="57"/>
      <c r="BA175" s="57"/>
      <c r="BB175" s="57"/>
    </row>
    <row r="176" spans="1:56" s="99" customFormat="1" x14ac:dyDescent="0.25">
      <c r="A176" s="101"/>
      <c r="C176" s="98"/>
      <c r="D176" s="98"/>
      <c r="L176" s="32"/>
      <c r="P176" s="98"/>
      <c r="Q176" s="48"/>
      <c r="R176" s="33"/>
      <c r="S176" s="48"/>
      <c r="T176" s="48"/>
      <c r="U176" s="48"/>
      <c r="V176" s="97"/>
      <c r="W176" s="97"/>
      <c r="AA176" s="48"/>
      <c r="AE176" s="48"/>
      <c r="AF176" s="54"/>
      <c r="AH176" s="54"/>
      <c r="AO176" s="49"/>
      <c r="AP176" s="49"/>
      <c r="AQ176" s="38"/>
      <c r="BD176" s="98"/>
    </row>
    <row r="177" spans="1:56" s="99" customFormat="1" x14ac:dyDescent="0.25">
      <c r="C177" s="98"/>
      <c r="D177" s="98"/>
      <c r="L177" s="32"/>
      <c r="P177" s="98"/>
      <c r="Q177" s="48"/>
      <c r="R177" s="33"/>
      <c r="S177" s="48"/>
      <c r="T177" s="48"/>
      <c r="U177" s="48"/>
      <c r="V177" s="97"/>
      <c r="W177" s="97"/>
      <c r="AA177" s="48"/>
      <c r="AE177" s="48"/>
      <c r="AF177" s="54"/>
      <c r="AH177" s="54"/>
      <c r="AO177" s="49"/>
      <c r="AP177" s="49"/>
      <c r="AQ177" s="38"/>
      <c r="BD177" s="98"/>
    </row>
    <row r="178" spans="1:56" s="99" customFormat="1" x14ac:dyDescent="0.25">
      <c r="C178" s="98"/>
      <c r="D178" s="98"/>
      <c r="L178" s="32"/>
      <c r="P178" s="98"/>
      <c r="Q178" s="48"/>
      <c r="R178" s="33"/>
      <c r="S178" s="48"/>
      <c r="T178" s="48"/>
      <c r="U178" s="48"/>
      <c r="V178" s="97"/>
      <c r="W178" s="97"/>
      <c r="AA178" s="48"/>
      <c r="AE178" s="48"/>
      <c r="AF178" s="54"/>
      <c r="AH178" s="54"/>
      <c r="AO178" s="49"/>
      <c r="AP178" s="49"/>
      <c r="AQ178" s="38"/>
      <c r="BD178" s="98"/>
    </row>
    <row r="179" spans="1:56" s="99" customFormat="1" x14ac:dyDescent="0.25">
      <c r="C179" s="98"/>
      <c r="D179" s="98"/>
      <c r="L179" s="32"/>
      <c r="P179" s="98"/>
      <c r="Q179" s="48"/>
      <c r="R179" s="33"/>
      <c r="S179" s="48"/>
      <c r="T179" s="48"/>
      <c r="U179" s="48"/>
      <c r="V179" s="97"/>
      <c r="W179" s="97"/>
      <c r="AA179" s="48"/>
      <c r="AE179" s="48"/>
      <c r="AF179" s="54"/>
      <c r="AH179" s="54"/>
      <c r="AO179" s="49"/>
      <c r="AP179" s="49"/>
      <c r="AQ179" s="38"/>
      <c r="BD179" s="98"/>
    </row>
    <row r="180" spans="1:56" x14ac:dyDescent="0.25">
      <c r="A180" s="99"/>
      <c r="C180" s="96"/>
      <c r="D180" s="96"/>
      <c r="L180" s="66"/>
      <c r="O180" s="96"/>
      <c r="P180" s="96"/>
      <c r="T180" s="55"/>
      <c r="V180" s="96"/>
      <c r="W180" s="96"/>
      <c r="Z180" s="101"/>
      <c r="AF180" s="68"/>
      <c r="AH180" s="68"/>
      <c r="AI180" s="37"/>
      <c r="AL180" s="57"/>
      <c r="AM180" s="57"/>
      <c r="AN180" s="57"/>
      <c r="AO180" s="57"/>
      <c r="AP180" s="57"/>
      <c r="AQ180" s="38"/>
      <c r="AV180" s="49"/>
      <c r="AW180" s="49"/>
      <c r="AZ180" s="49"/>
      <c r="BA180" s="49"/>
      <c r="BB180" s="49"/>
    </row>
    <row r="181" spans="1:56" s="99" customFormat="1" x14ac:dyDescent="0.25">
      <c r="A181" s="101"/>
      <c r="C181" s="98"/>
      <c r="D181" s="98"/>
      <c r="L181" s="32"/>
      <c r="O181" s="98"/>
      <c r="P181" s="98"/>
      <c r="Q181" s="48"/>
      <c r="R181" s="48"/>
      <c r="S181" s="48"/>
      <c r="T181" s="33"/>
      <c r="U181" s="48"/>
      <c r="V181" s="97"/>
      <c r="W181" s="97"/>
      <c r="AA181" s="48"/>
      <c r="AE181" s="48"/>
      <c r="AF181" s="54"/>
      <c r="AG181" s="98"/>
      <c r="AH181" s="54"/>
      <c r="AL181" s="38"/>
      <c r="AM181" s="38"/>
      <c r="AO181" s="49"/>
      <c r="AP181" s="49"/>
      <c r="AQ181" s="38"/>
      <c r="BD181" s="98"/>
    </row>
    <row r="182" spans="1:56" x14ac:dyDescent="0.25">
      <c r="A182" s="99"/>
      <c r="C182" s="96"/>
      <c r="D182" s="96"/>
      <c r="L182" s="66"/>
      <c r="O182" s="96"/>
      <c r="P182" s="96"/>
      <c r="R182" s="33"/>
      <c r="T182" s="55"/>
      <c r="V182" s="96"/>
      <c r="W182" s="96"/>
      <c r="Z182" s="101"/>
      <c r="AF182" s="68"/>
      <c r="AH182" s="68"/>
      <c r="AI182" s="37"/>
      <c r="AL182" s="57"/>
      <c r="AM182" s="57"/>
      <c r="AN182" s="57"/>
      <c r="AO182" s="57"/>
      <c r="AP182" s="57"/>
      <c r="AQ182" s="38"/>
      <c r="AV182" s="49"/>
      <c r="AW182" s="49"/>
      <c r="AZ182" s="49"/>
      <c r="BA182" s="49"/>
      <c r="BB182" s="49"/>
    </row>
    <row r="183" spans="1:56" s="99" customFormat="1" x14ac:dyDescent="0.25">
      <c r="A183" s="101"/>
      <c r="C183" s="98"/>
      <c r="D183" s="98"/>
      <c r="L183" s="32"/>
      <c r="O183" s="98"/>
      <c r="P183" s="98"/>
      <c r="Q183" s="48"/>
      <c r="R183" s="48"/>
      <c r="S183" s="48"/>
      <c r="T183" s="33"/>
      <c r="U183" s="48"/>
      <c r="V183" s="97"/>
      <c r="W183" s="97"/>
      <c r="AA183" s="48"/>
      <c r="AE183" s="48"/>
      <c r="AF183" s="54"/>
      <c r="AG183" s="98"/>
      <c r="AH183" s="54"/>
      <c r="AL183" s="57"/>
      <c r="AM183" s="57"/>
      <c r="AN183" s="49"/>
      <c r="AO183" s="49"/>
      <c r="AP183" s="49"/>
      <c r="AQ183" s="38"/>
      <c r="BD183" s="98"/>
    </row>
    <row r="184" spans="1:56" s="99" customFormat="1" x14ac:dyDescent="0.25">
      <c r="C184" s="98"/>
      <c r="D184" s="98"/>
      <c r="L184" s="32"/>
      <c r="O184" s="98"/>
      <c r="P184" s="98"/>
      <c r="Q184" s="48"/>
      <c r="R184" s="48"/>
      <c r="S184" s="48"/>
      <c r="T184" s="33"/>
      <c r="U184" s="48"/>
      <c r="V184" s="97"/>
      <c r="W184" s="97"/>
      <c r="AA184" s="48"/>
      <c r="AE184" s="48"/>
      <c r="AF184" s="54"/>
      <c r="AG184" s="98"/>
      <c r="AH184" s="54"/>
      <c r="AL184" s="57"/>
      <c r="AM184" s="57"/>
      <c r="AN184" s="49"/>
      <c r="AO184" s="49"/>
      <c r="AP184" s="49"/>
      <c r="AQ184" s="38"/>
      <c r="BD184" s="98"/>
    </row>
    <row r="185" spans="1:56" s="99" customFormat="1" x14ac:dyDescent="0.25">
      <c r="C185" s="98"/>
      <c r="D185" s="98"/>
      <c r="L185" s="32"/>
      <c r="O185" s="98"/>
      <c r="P185" s="98"/>
      <c r="Q185" s="48"/>
      <c r="R185" s="48"/>
      <c r="S185" s="48"/>
      <c r="T185" s="33"/>
      <c r="U185" s="48"/>
      <c r="V185" s="97"/>
      <c r="W185" s="97"/>
      <c r="AA185" s="48"/>
      <c r="AE185" s="48"/>
      <c r="AF185" s="54"/>
      <c r="AG185" s="98"/>
      <c r="AH185" s="54"/>
      <c r="AL185" s="57"/>
      <c r="AM185" s="57"/>
      <c r="AN185" s="49"/>
      <c r="AO185" s="49"/>
      <c r="AP185" s="49"/>
      <c r="AQ185" s="38"/>
      <c r="BD185" s="98"/>
    </row>
    <row r="186" spans="1:56" x14ac:dyDescent="0.25">
      <c r="A186" s="99"/>
      <c r="C186" s="96"/>
      <c r="D186" s="96"/>
      <c r="L186" s="66"/>
      <c r="O186" s="96"/>
      <c r="P186" s="96"/>
      <c r="R186" s="33"/>
      <c r="T186" s="55"/>
      <c r="V186" s="96"/>
      <c r="W186" s="96"/>
      <c r="Z186" s="101"/>
      <c r="AF186" s="68"/>
      <c r="AH186" s="68"/>
      <c r="AI186" s="37"/>
      <c r="AL186" s="57"/>
      <c r="AM186" s="57"/>
      <c r="AN186" s="57"/>
      <c r="AO186" s="57"/>
      <c r="AP186" s="57"/>
      <c r="AQ186" s="38"/>
      <c r="AV186" s="57"/>
      <c r="AW186" s="57"/>
      <c r="AZ186" s="57"/>
      <c r="BA186" s="57"/>
      <c r="BB186" s="57"/>
    </row>
    <row r="187" spans="1:56" s="99" customFormat="1" x14ac:dyDescent="0.25">
      <c r="A187" s="101"/>
      <c r="C187" s="98"/>
      <c r="D187" s="98"/>
      <c r="L187" s="32"/>
      <c r="P187" s="98"/>
      <c r="Q187" s="48"/>
      <c r="R187" s="48"/>
      <c r="S187" s="48"/>
      <c r="T187" s="33"/>
      <c r="U187" s="48"/>
      <c r="V187" s="97"/>
      <c r="W187" s="97"/>
      <c r="AA187" s="48"/>
      <c r="AE187" s="48"/>
      <c r="AF187" s="54"/>
      <c r="AG187" s="98"/>
      <c r="AH187" s="54"/>
      <c r="AO187" s="49"/>
      <c r="AP187" s="49"/>
      <c r="AQ187" s="38"/>
      <c r="BD187" s="98"/>
    </row>
    <row r="188" spans="1:56" s="99" customFormat="1" x14ac:dyDescent="0.25">
      <c r="C188" s="98"/>
      <c r="D188" s="98"/>
      <c r="L188" s="32"/>
      <c r="P188" s="98"/>
      <c r="Q188" s="48"/>
      <c r="R188" s="48"/>
      <c r="S188" s="48"/>
      <c r="T188" s="33"/>
      <c r="U188" s="48"/>
      <c r="V188" s="97"/>
      <c r="W188" s="97"/>
      <c r="AA188" s="48"/>
      <c r="AE188" s="48"/>
      <c r="AF188" s="54"/>
      <c r="AG188" s="98"/>
      <c r="AH188" s="54"/>
      <c r="AO188" s="49"/>
      <c r="AP188" s="49"/>
      <c r="AQ188" s="38"/>
      <c r="BD188" s="98"/>
    </row>
    <row r="189" spans="1:56" s="99" customFormat="1" x14ac:dyDescent="0.25">
      <c r="C189" s="98"/>
      <c r="D189" s="98"/>
      <c r="L189" s="32"/>
      <c r="P189" s="98"/>
      <c r="Q189" s="48"/>
      <c r="R189" s="48"/>
      <c r="S189" s="48"/>
      <c r="T189" s="33"/>
      <c r="U189" s="48"/>
      <c r="V189" s="97"/>
      <c r="W189" s="97"/>
      <c r="AA189" s="48"/>
      <c r="AE189" s="48"/>
      <c r="AF189" s="54"/>
      <c r="AG189" s="98"/>
      <c r="AH189" s="54"/>
      <c r="AO189" s="49"/>
      <c r="AP189" s="49"/>
      <c r="AQ189" s="38"/>
      <c r="BD189" s="98"/>
    </row>
    <row r="190" spans="1:56" ht="27" customHeight="1" x14ac:dyDescent="0.25">
      <c r="A190" s="99"/>
      <c r="C190" s="96"/>
      <c r="D190" s="96"/>
      <c r="L190" s="66"/>
      <c r="O190" s="96"/>
      <c r="P190" s="96"/>
      <c r="Q190" s="65"/>
      <c r="R190" s="65"/>
      <c r="T190" s="55"/>
      <c r="V190" s="96"/>
      <c r="W190" s="96"/>
      <c r="Z190" s="101"/>
      <c r="AA190" s="94"/>
      <c r="AF190" s="68"/>
      <c r="AH190" s="68"/>
      <c r="AI190" s="37"/>
      <c r="AL190" s="57"/>
      <c r="AM190" s="57"/>
      <c r="AN190" s="57"/>
      <c r="AO190" s="57"/>
      <c r="AP190" s="57"/>
      <c r="AQ190" s="38"/>
      <c r="AV190" s="57"/>
      <c r="AW190" s="57"/>
      <c r="AZ190" s="57"/>
      <c r="BA190" s="57"/>
      <c r="BB190" s="57"/>
    </row>
    <row r="191" spans="1:56" s="99" customFormat="1" ht="24.75" customHeight="1" x14ac:dyDescent="0.25">
      <c r="A191" s="101"/>
      <c r="C191" s="98"/>
      <c r="D191" s="98"/>
      <c r="L191" s="32"/>
      <c r="P191" s="98"/>
      <c r="Q191" s="48"/>
      <c r="R191" s="48"/>
      <c r="S191" s="48"/>
      <c r="T191" s="33"/>
      <c r="U191" s="48"/>
      <c r="V191" s="97"/>
      <c r="W191" s="97"/>
      <c r="AA191" s="36"/>
      <c r="AE191" s="48"/>
      <c r="AF191" s="54"/>
      <c r="AG191" s="98"/>
      <c r="AH191" s="54"/>
      <c r="AO191" s="49"/>
      <c r="AP191" s="49"/>
      <c r="AQ191" s="38"/>
      <c r="BD191" s="98"/>
    </row>
    <row r="192" spans="1:56" s="99" customFormat="1" ht="17.25" customHeight="1" x14ac:dyDescent="0.25">
      <c r="C192" s="98"/>
      <c r="D192" s="98"/>
      <c r="L192" s="32"/>
      <c r="P192" s="98"/>
      <c r="Q192" s="48"/>
      <c r="R192" s="48"/>
      <c r="S192" s="48"/>
      <c r="T192" s="33"/>
      <c r="U192" s="48"/>
      <c r="V192" s="97"/>
      <c r="W192" s="97"/>
      <c r="AA192" s="36"/>
      <c r="AE192" s="48"/>
      <c r="AF192" s="54"/>
      <c r="AG192" s="98"/>
      <c r="AH192" s="54"/>
      <c r="AO192" s="49"/>
      <c r="AP192" s="49"/>
      <c r="AQ192" s="38"/>
      <c r="BD192" s="98"/>
    </row>
    <row r="193" spans="1:56" s="99" customFormat="1" ht="22.5" customHeight="1" x14ac:dyDescent="0.25">
      <c r="C193" s="98"/>
      <c r="D193" s="98"/>
      <c r="L193" s="32"/>
      <c r="P193" s="98"/>
      <c r="Q193" s="48"/>
      <c r="R193" s="48"/>
      <c r="S193" s="48"/>
      <c r="T193" s="33"/>
      <c r="U193" s="48"/>
      <c r="V193" s="97"/>
      <c r="W193" s="97"/>
      <c r="AA193" s="36"/>
      <c r="AE193" s="48"/>
      <c r="AF193" s="54"/>
      <c r="AG193" s="98"/>
      <c r="AH193" s="54"/>
      <c r="AO193" s="49"/>
      <c r="AP193" s="49"/>
      <c r="AQ193" s="38"/>
      <c r="BD193" s="98"/>
    </row>
    <row r="194" spans="1:56" s="99" customFormat="1" ht="19.5" customHeight="1" x14ac:dyDescent="0.25">
      <c r="C194" s="98"/>
      <c r="D194" s="98"/>
      <c r="L194" s="32"/>
      <c r="P194" s="98"/>
      <c r="Q194" s="48"/>
      <c r="R194" s="48"/>
      <c r="S194" s="48"/>
      <c r="T194" s="33"/>
      <c r="U194" s="48"/>
      <c r="V194" s="97"/>
      <c r="W194" s="97"/>
      <c r="AA194" s="36"/>
      <c r="AE194" s="48"/>
      <c r="AF194" s="54"/>
      <c r="AG194" s="98"/>
      <c r="AH194" s="54"/>
      <c r="AO194" s="49"/>
      <c r="AP194" s="49"/>
      <c r="AQ194" s="38"/>
      <c r="BD194" s="98"/>
    </row>
    <row r="195" spans="1:56" ht="45.75" customHeight="1" x14ac:dyDescent="0.25">
      <c r="A195" s="99"/>
      <c r="C195" s="96"/>
      <c r="D195" s="96"/>
      <c r="L195" s="66"/>
      <c r="O195" s="96"/>
      <c r="P195" s="96"/>
      <c r="Q195" s="65"/>
      <c r="R195" s="65"/>
      <c r="T195" s="55"/>
      <c r="V195" s="96"/>
      <c r="W195" s="96"/>
      <c r="Z195" s="101"/>
      <c r="AA195" s="94"/>
      <c r="AF195" s="68"/>
      <c r="AH195" s="68"/>
      <c r="AI195" s="37"/>
      <c r="AL195" s="57"/>
      <c r="AM195" s="57"/>
      <c r="AN195" s="57"/>
      <c r="AO195" s="57"/>
      <c r="AP195" s="57"/>
      <c r="AQ195" s="38"/>
      <c r="AV195" s="57"/>
      <c r="AW195" s="57"/>
      <c r="AZ195" s="57"/>
      <c r="BA195" s="57"/>
      <c r="BB195" s="57"/>
    </row>
    <row r="196" spans="1:56" x14ac:dyDescent="0.25">
      <c r="C196" s="96"/>
      <c r="D196" s="96"/>
      <c r="L196" s="66"/>
      <c r="O196" s="96"/>
      <c r="P196" s="96"/>
      <c r="Q196" s="65"/>
      <c r="R196" s="65"/>
      <c r="T196" s="55"/>
      <c r="V196" s="96"/>
      <c r="W196" s="96"/>
      <c r="Z196" s="101"/>
      <c r="AA196" s="94"/>
      <c r="AF196" s="68"/>
      <c r="AH196" s="68"/>
      <c r="AI196" s="37"/>
      <c r="AL196" s="57"/>
      <c r="AM196" s="57"/>
      <c r="AN196" s="57"/>
      <c r="AO196" s="57"/>
      <c r="AP196" s="57"/>
      <c r="AQ196" s="38"/>
      <c r="AV196" s="57"/>
      <c r="AW196" s="57"/>
      <c r="AZ196" s="57"/>
      <c r="BA196" s="57"/>
      <c r="BB196" s="57"/>
    </row>
    <row r="197" spans="1:56" s="99" customFormat="1" x14ac:dyDescent="0.25">
      <c r="A197" s="101"/>
      <c r="C197" s="98"/>
      <c r="D197" s="98"/>
      <c r="L197" s="32"/>
      <c r="O197" s="98"/>
      <c r="P197" s="98"/>
      <c r="Q197" s="48"/>
      <c r="R197" s="48"/>
      <c r="S197" s="48"/>
      <c r="T197" s="33"/>
      <c r="U197" s="48"/>
      <c r="V197" s="97"/>
      <c r="W197" s="97"/>
      <c r="AA197" s="36"/>
      <c r="AE197" s="48"/>
      <c r="AF197" s="54"/>
      <c r="AG197" s="98"/>
      <c r="AH197" s="54"/>
      <c r="AQ197" s="38"/>
      <c r="BD197" s="98"/>
    </row>
    <row r="198" spans="1:56" s="99" customFormat="1" x14ac:dyDescent="0.25">
      <c r="C198" s="98"/>
      <c r="D198" s="98"/>
      <c r="L198" s="32"/>
      <c r="O198" s="98"/>
      <c r="P198" s="98"/>
      <c r="Q198" s="48"/>
      <c r="R198" s="48"/>
      <c r="S198" s="48"/>
      <c r="T198" s="33"/>
      <c r="U198" s="48"/>
      <c r="V198" s="97"/>
      <c r="W198" s="97"/>
      <c r="AA198" s="36"/>
      <c r="AE198" s="48"/>
      <c r="AF198" s="54"/>
      <c r="AG198" s="98"/>
      <c r="AH198" s="54"/>
      <c r="AQ198" s="38"/>
      <c r="BD198" s="98"/>
    </row>
    <row r="199" spans="1:56" x14ac:dyDescent="0.25">
      <c r="A199" s="99"/>
      <c r="C199" s="96"/>
      <c r="D199" s="96"/>
      <c r="L199" s="66"/>
      <c r="O199" s="96"/>
      <c r="P199" s="96"/>
      <c r="R199" s="33"/>
      <c r="T199" s="55"/>
      <c r="V199" s="53"/>
      <c r="W199" s="53"/>
      <c r="Z199" s="101"/>
      <c r="AA199" s="94"/>
      <c r="AF199" s="68"/>
      <c r="AH199" s="68"/>
      <c r="AI199" s="37"/>
      <c r="AL199" s="57"/>
      <c r="AM199" s="57"/>
      <c r="AN199" s="57"/>
      <c r="AO199" s="57"/>
      <c r="AP199" s="57"/>
      <c r="AQ199" s="38"/>
      <c r="AV199" s="57"/>
      <c r="AW199" s="57"/>
      <c r="AZ199" s="57"/>
      <c r="BA199" s="57"/>
      <c r="BB199" s="57"/>
    </row>
    <row r="200" spans="1:56" s="99" customFormat="1" x14ac:dyDescent="0.25">
      <c r="A200" s="101"/>
      <c r="C200" s="98"/>
      <c r="D200" s="98"/>
      <c r="L200" s="32"/>
      <c r="O200" s="98"/>
      <c r="P200" s="98"/>
      <c r="Q200" s="48"/>
      <c r="R200" s="48"/>
      <c r="S200" s="48"/>
      <c r="T200" s="33"/>
      <c r="U200" s="48"/>
      <c r="V200" s="97"/>
      <c r="W200" s="97"/>
      <c r="AA200" s="36"/>
      <c r="AE200" s="48"/>
      <c r="AF200" s="54"/>
      <c r="AG200" s="98"/>
      <c r="AH200" s="54"/>
      <c r="AO200" s="49"/>
      <c r="AP200" s="49"/>
      <c r="AQ200" s="38"/>
      <c r="BD200" s="98"/>
    </row>
    <row r="201" spans="1:56" x14ac:dyDescent="0.25">
      <c r="A201" s="99"/>
      <c r="C201" s="96"/>
      <c r="D201" s="96"/>
      <c r="L201" s="66"/>
      <c r="O201" s="96"/>
      <c r="P201" s="96"/>
      <c r="R201" s="33"/>
      <c r="T201" s="55"/>
      <c r="V201" s="96"/>
      <c r="W201" s="96"/>
      <c r="Z201" s="101"/>
      <c r="AA201" s="94"/>
      <c r="AF201" s="68"/>
      <c r="AH201" s="68"/>
      <c r="AI201" s="37"/>
      <c r="AL201" s="57"/>
      <c r="AM201" s="57"/>
      <c r="AN201" s="57"/>
      <c r="AO201" s="57"/>
      <c r="AP201" s="57"/>
      <c r="AQ201" s="38"/>
      <c r="AV201" s="57"/>
      <c r="AW201" s="57"/>
      <c r="AZ201" s="57"/>
      <c r="BA201" s="57"/>
      <c r="BB201" s="57"/>
    </row>
    <row r="202" spans="1:56" s="99" customFormat="1" x14ac:dyDescent="0.25">
      <c r="A202" s="101"/>
      <c r="C202" s="98"/>
      <c r="D202" s="98"/>
      <c r="L202" s="32"/>
      <c r="O202" s="98"/>
      <c r="P202" s="98"/>
      <c r="Q202" s="48"/>
      <c r="R202" s="48"/>
      <c r="S202" s="48"/>
      <c r="T202" s="33"/>
      <c r="U202" s="48"/>
      <c r="V202" s="97"/>
      <c r="W202" s="97"/>
      <c r="AA202" s="36"/>
      <c r="AE202" s="48"/>
      <c r="AF202" s="54"/>
      <c r="AG202" s="98"/>
      <c r="AH202" s="54"/>
      <c r="AO202" s="49"/>
      <c r="AP202" s="49"/>
      <c r="AQ202" s="38"/>
      <c r="BD202" s="98"/>
    </row>
    <row r="203" spans="1:56" ht="57.75" customHeight="1" x14ac:dyDescent="0.25">
      <c r="A203" s="99"/>
      <c r="C203" s="96"/>
      <c r="D203" s="96"/>
      <c r="L203" s="96"/>
      <c r="O203" s="96"/>
      <c r="P203" s="96"/>
      <c r="T203" s="68"/>
      <c r="V203" s="96"/>
      <c r="W203" s="96"/>
      <c r="Z203" s="101"/>
      <c r="AA203" s="94"/>
      <c r="AF203" s="68"/>
      <c r="AH203" s="68"/>
      <c r="AI203" s="37"/>
      <c r="AL203" s="57"/>
      <c r="AM203" s="57"/>
      <c r="AN203" s="57"/>
      <c r="AO203" s="57"/>
      <c r="AP203" s="57"/>
      <c r="AQ203" s="38"/>
      <c r="AV203" s="57"/>
      <c r="AW203" s="57"/>
      <c r="AZ203" s="57"/>
      <c r="BA203" s="57"/>
      <c r="BB203" s="57"/>
    </row>
    <row r="204" spans="1:56" s="99" customFormat="1" ht="48" customHeight="1" x14ac:dyDescent="0.25">
      <c r="A204" s="101"/>
      <c r="C204" s="98"/>
      <c r="D204" s="98"/>
      <c r="L204" s="98"/>
      <c r="O204" s="98"/>
      <c r="P204" s="98"/>
      <c r="Q204" s="48"/>
      <c r="R204" s="48"/>
      <c r="S204" s="48"/>
      <c r="T204" s="54"/>
      <c r="U204" s="48"/>
      <c r="V204" s="101"/>
      <c r="W204" s="101"/>
      <c r="AA204" s="36"/>
      <c r="AE204" s="48"/>
      <c r="AF204" s="54"/>
      <c r="AG204" s="98"/>
      <c r="AH204" s="54"/>
      <c r="AI204" s="37"/>
      <c r="AL204" s="49"/>
      <c r="AM204" s="49"/>
      <c r="AN204" s="49"/>
      <c r="AO204" s="49"/>
      <c r="AP204" s="49"/>
      <c r="AQ204" s="38"/>
      <c r="BD204" s="98"/>
    </row>
    <row r="205" spans="1:56" s="99" customFormat="1" x14ac:dyDescent="0.25">
      <c r="Q205" s="48"/>
      <c r="R205" s="48"/>
      <c r="S205" s="48"/>
      <c r="T205" s="48"/>
      <c r="U205" s="48"/>
      <c r="AA205" s="36"/>
      <c r="AE205" s="48"/>
      <c r="AF205" s="48"/>
      <c r="AG205" s="98"/>
      <c r="AH205" s="48"/>
      <c r="AQ205" s="38"/>
      <c r="BD205" s="98"/>
    </row>
    <row r="206" spans="1:56" s="99" customFormat="1" ht="51" customHeight="1" x14ac:dyDescent="0.25">
      <c r="C206" s="98"/>
      <c r="D206" s="98"/>
      <c r="L206" s="71"/>
      <c r="O206" s="98"/>
      <c r="P206" s="98"/>
      <c r="Q206" s="48"/>
      <c r="R206" s="72"/>
      <c r="S206" s="48"/>
      <c r="T206" s="72"/>
      <c r="U206" s="48"/>
      <c r="V206" s="71"/>
      <c r="W206" s="71"/>
      <c r="Z206" s="78"/>
      <c r="AA206" s="73"/>
      <c r="AE206" s="48"/>
      <c r="AF206" s="73"/>
      <c r="AG206" s="71"/>
      <c r="AH206" s="73"/>
      <c r="AI206" s="37"/>
      <c r="AJ206" s="71"/>
      <c r="AL206" s="74"/>
      <c r="AM206" s="74"/>
      <c r="AN206" s="74"/>
      <c r="AO206" s="49"/>
      <c r="AP206" s="49"/>
      <c r="AQ206" s="38"/>
      <c r="BD206" s="98"/>
    </row>
    <row r="207" spans="1:56" s="99" customFormat="1" x14ac:dyDescent="0.25">
      <c r="Q207" s="48"/>
      <c r="R207" s="48"/>
      <c r="S207" s="48"/>
      <c r="T207" s="48"/>
      <c r="U207" s="48"/>
      <c r="Z207" s="78"/>
      <c r="AA207" s="73"/>
      <c r="AE207" s="48"/>
      <c r="AF207" s="48"/>
      <c r="AG207" s="98"/>
      <c r="AH207" s="48"/>
      <c r="AQ207" s="38"/>
      <c r="BD207" s="98"/>
    </row>
    <row r="208" spans="1:56" ht="53.25" customHeight="1" x14ac:dyDescent="0.25">
      <c r="A208" s="99"/>
      <c r="C208" s="96"/>
      <c r="D208" s="96"/>
      <c r="L208" s="102"/>
      <c r="O208" s="96"/>
      <c r="P208" s="96"/>
      <c r="Q208" s="96"/>
      <c r="R208" s="96"/>
      <c r="S208" s="96"/>
      <c r="T208" s="96"/>
      <c r="U208" s="96"/>
      <c r="Z208" s="101"/>
      <c r="AA208" s="96"/>
      <c r="AE208" s="96"/>
      <c r="AF208" s="96"/>
      <c r="AH208" s="96"/>
      <c r="AI208" s="37"/>
      <c r="AJ208" s="96"/>
      <c r="AL208" s="100"/>
      <c r="AM208" s="100"/>
      <c r="AN208" s="100"/>
      <c r="AO208" s="57"/>
      <c r="AP208" s="57"/>
      <c r="AQ208" s="38"/>
      <c r="AV208" s="57"/>
      <c r="AW208" s="57"/>
      <c r="AZ208" s="57"/>
      <c r="BA208" s="57"/>
      <c r="BB208" s="57"/>
    </row>
    <row r="209" spans="1:56" ht="48" customHeight="1" x14ac:dyDescent="0.25">
      <c r="C209" s="96"/>
      <c r="D209" s="96"/>
      <c r="L209" s="96"/>
      <c r="O209" s="96"/>
      <c r="P209" s="96"/>
      <c r="Q209" s="65"/>
      <c r="R209" s="65"/>
      <c r="T209" s="55"/>
      <c r="V209" s="96"/>
      <c r="W209" s="96"/>
      <c r="Z209" s="101"/>
      <c r="AA209" s="94"/>
      <c r="AF209" s="96"/>
      <c r="AH209" s="96"/>
      <c r="AI209" s="37"/>
      <c r="AL209" s="70"/>
      <c r="AM209" s="70"/>
      <c r="AN209" s="100"/>
      <c r="AO209" s="57"/>
      <c r="AP209" s="57"/>
      <c r="AQ209" s="38"/>
      <c r="AV209" s="57"/>
      <c r="AW209" s="57"/>
      <c r="AZ209" s="57"/>
      <c r="BA209" s="57"/>
      <c r="BB209" s="57"/>
    </row>
    <row r="210" spans="1:56" ht="44.25" customHeight="1" x14ac:dyDescent="0.25">
      <c r="C210" s="96"/>
      <c r="D210" s="96"/>
      <c r="L210" s="96"/>
      <c r="O210" s="96"/>
      <c r="P210" s="96"/>
      <c r="T210" s="55"/>
      <c r="V210" s="96"/>
      <c r="W210" s="96"/>
      <c r="Z210" s="101"/>
      <c r="AA210" s="94"/>
      <c r="AF210" s="96"/>
      <c r="AH210" s="96"/>
      <c r="AI210" s="37"/>
      <c r="AL210" s="70"/>
      <c r="AM210" s="70"/>
      <c r="AN210" s="100"/>
      <c r="AO210" s="57"/>
      <c r="AP210" s="57"/>
      <c r="AQ210" s="38"/>
    </row>
    <row r="211" spans="1:56" s="99" customFormat="1" x14ac:dyDescent="0.25">
      <c r="A211" s="101"/>
      <c r="C211" s="98"/>
      <c r="D211" s="98"/>
      <c r="L211" s="98"/>
      <c r="O211" s="98"/>
      <c r="P211" s="98"/>
      <c r="Q211" s="48"/>
      <c r="R211" s="33"/>
      <c r="S211" s="48"/>
      <c r="T211" s="33"/>
      <c r="U211" s="48"/>
      <c r="V211" s="97"/>
      <c r="W211" s="97"/>
      <c r="AA211" s="37"/>
      <c r="AE211" s="48"/>
      <c r="AF211" s="98"/>
      <c r="AG211" s="98"/>
      <c r="AH211" s="98"/>
      <c r="AI211" s="37"/>
      <c r="AL211" s="61"/>
      <c r="AM211" s="61"/>
      <c r="AN211" s="52"/>
      <c r="AO211" s="49"/>
      <c r="AP211" s="49"/>
      <c r="AQ211" s="38"/>
      <c r="BD211" s="98"/>
    </row>
    <row r="212" spans="1:56" s="99" customFormat="1" x14ac:dyDescent="0.25">
      <c r="C212" s="98"/>
      <c r="D212" s="98"/>
      <c r="L212" s="98"/>
      <c r="O212" s="98"/>
      <c r="P212" s="98"/>
      <c r="Q212" s="48"/>
      <c r="R212" s="48"/>
      <c r="S212" s="48"/>
      <c r="T212" s="33"/>
      <c r="U212" s="48"/>
      <c r="V212" s="97"/>
      <c r="W212" s="97"/>
      <c r="AA212" s="37"/>
      <c r="AE212" s="48"/>
      <c r="AF212" s="98"/>
      <c r="AG212" s="98"/>
      <c r="AH212" s="98"/>
      <c r="AI212" s="37"/>
      <c r="AL212" s="61"/>
      <c r="AM212" s="61"/>
      <c r="AN212" s="52"/>
      <c r="AO212" s="49"/>
      <c r="AP212" s="49"/>
      <c r="AQ212" s="38"/>
      <c r="BD212" s="98"/>
    </row>
    <row r="213" spans="1:56" ht="42" customHeight="1" x14ac:dyDescent="0.25">
      <c r="A213" s="99"/>
      <c r="C213" s="96"/>
      <c r="D213" s="96"/>
      <c r="L213" s="96"/>
      <c r="O213" s="96"/>
      <c r="P213" s="96"/>
      <c r="R213" s="33"/>
      <c r="T213" s="55"/>
      <c r="Z213" s="99"/>
      <c r="AA213" s="37"/>
      <c r="AF213" s="68"/>
      <c r="AH213" s="68"/>
      <c r="AI213" s="37"/>
      <c r="AL213" s="57"/>
      <c r="AM213" s="57"/>
      <c r="AN213" s="100"/>
      <c r="AO213" s="57"/>
      <c r="AP213" s="57"/>
      <c r="AQ213" s="38"/>
      <c r="AV213" s="57"/>
      <c r="AW213" s="57"/>
      <c r="AZ213" s="57"/>
      <c r="BA213" s="57"/>
      <c r="BB213" s="57"/>
    </row>
    <row r="214" spans="1:56" ht="29.25" customHeight="1" x14ac:dyDescent="0.25">
      <c r="C214" s="96"/>
      <c r="D214" s="96"/>
      <c r="L214" s="96"/>
      <c r="O214" s="96"/>
      <c r="P214" s="96"/>
      <c r="R214" s="33"/>
      <c r="T214" s="55"/>
      <c r="Z214" s="99"/>
      <c r="AA214" s="37"/>
      <c r="AF214" s="68"/>
      <c r="AH214" s="68"/>
      <c r="AI214" s="37"/>
      <c r="AL214" s="57"/>
      <c r="AM214" s="57"/>
      <c r="AN214" s="100"/>
      <c r="AO214" s="57"/>
      <c r="AP214" s="57"/>
      <c r="AQ214" s="38"/>
    </row>
    <row r="215" spans="1:56" ht="35.25" customHeight="1" x14ac:dyDescent="0.25">
      <c r="C215" s="96"/>
      <c r="D215" s="96"/>
      <c r="L215" s="96"/>
      <c r="O215" s="96"/>
      <c r="P215" s="96"/>
      <c r="R215" s="33"/>
      <c r="T215" s="55"/>
      <c r="Z215" s="99"/>
      <c r="AA215" s="37"/>
      <c r="AF215" s="68"/>
      <c r="AH215" s="68"/>
      <c r="AI215" s="37"/>
      <c r="AL215" s="57"/>
      <c r="AM215" s="57"/>
      <c r="AN215" s="100"/>
      <c r="AO215" s="57"/>
      <c r="AP215" s="57"/>
      <c r="AQ215" s="38"/>
    </row>
    <row r="216" spans="1:56" ht="66.75" customHeight="1" x14ac:dyDescent="0.25">
      <c r="C216" s="96"/>
      <c r="D216" s="96"/>
      <c r="L216" s="96"/>
      <c r="O216" s="96"/>
      <c r="P216" s="96"/>
      <c r="T216" s="55"/>
      <c r="V216" s="96"/>
      <c r="W216" s="96"/>
      <c r="Z216" s="101"/>
      <c r="AA216" s="96"/>
      <c r="AJ216" s="96"/>
      <c r="AL216" s="100"/>
      <c r="AM216" s="100"/>
      <c r="AN216" s="100"/>
      <c r="AQ216" s="38"/>
    </row>
    <row r="217" spans="1:56" s="99" customFormat="1" x14ac:dyDescent="0.25">
      <c r="A217" s="101"/>
      <c r="Q217" s="48"/>
      <c r="R217" s="48"/>
      <c r="S217" s="48"/>
      <c r="T217" s="48"/>
      <c r="U217" s="48"/>
      <c r="Z217" s="101"/>
      <c r="AA217" s="96"/>
      <c r="AE217" s="48"/>
      <c r="AF217" s="48"/>
      <c r="AG217" s="98"/>
      <c r="AH217" s="48"/>
      <c r="AQ217" s="38"/>
      <c r="BD217" s="98"/>
    </row>
    <row r="218" spans="1:56" ht="51.75" customHeight="1" x14ac:dyDescent="0.25">
      <c r="A218" s="99"/>
      <c r="C218" s="96"/>
      <c r="D218" s="96"/>
      <c r="L218" s="66"/>
      <c r="O218" s="96"/>
      <c r="P218" s="96"/>
      <c r="R218" s="55"/>
      <c r="T218" s="55"/>
      <c r="V218" s="96"/>
      <c r="W218" s="96"/>
      <c r="Z218" s="60"/>
      <c r="AA218" s="35"/>
      <c r="AF218" s="68"/>
      <c r="AH218" s="68"/>
      <c r="AI218" s="37"/>
      <c r="AL218" s="57"/>
      <c r="AM218" s="57"/>
      <c r="AN218" s="57"/>
      <c r="AO218" s="57"/>
      <c r="AP218" s="57"/>
      <c r="AQ218" s="38"/>
      <c r="AV218" s="57"/>
      <c r="AW218" s="57"/>
      <c r="AZ218" s="57"/>
      <c r="BA218" s="57"/>
      <c r="BB218" s="57"/>
    </row>
    <row r="219" spans="1:56" ht="51.75" customHeight="1" x14ac:dyDescent="0.25">
      <c r="A219" s="99"/>
      <c r="C219" s="96"/>
      <c r="D219" s="96"/>
      <c r="L219" s="66"/>
      <c r="O219" s="96"/>
      <c r="P219" s="96"/>
      <c r="T219" s="55"/>
      <c r="V219" s="96"/>
      <c r="W219" s="96"/>
      <c r="Z219" s="60"/>
      <c r="AA219" s="35"/>
      <c r="AF219" s="68"/>
      <c r="AH219" s="68"/>
      <c r="AI219" s="37"/>
      <c r="AL219" s="57"/>
      <c r="AM219" s="57"/>
      <c r="AN219" s="57"/>
      <c r="AO219" s="57"/>
      <c r="AP219" s="57"/>
      <c r="AQ219" s="38"/>
    </row>
    <row r="220" spans="1:56" ht="51.75" customHeight="1" x14ac:dyDescent="0.25">
      <c r="A220" s="99"/>
      <c r="C220" s="96"/>
      <c r="D220" s="96"/>
      <c r="L220" s="66"/>
      <c r="O220" s="96"/>
      <c r="P220" s="96"/>
      <c r="T220" s="55"/>
      <c r="V220" s="96"/>
      <c r="W220" s="96"/>
      <c r="Z220" s="60"/>
      <c r="AA220" s="35"/>
      <c r="AF220" s="68"/>
      <c r="AH220" s="68"/>
      <c r="AI220" s="37"/>
      <c r="AL220" s="57"/>
      <c r="AM220" s="57"/>
      <c r="AN220" s="57"/>
      <c r="AO220" s="57"/>
      <c r="AP220" s="57"/>
      <c r="AQ220" s="38"/>
    </row>
    <row r="221" spans="1:56" ht="36" customHeight="1" x14ac:dyDescent="0.25">
      <c r="C221" s="96"/>
      <c r="D221" s="96"/>
      <c r="L221" s="66"/>
      <c r="O221" s="96"/>
      <c r="P221" s="96"/>
      <c r="R221" s="55"/>
      <c r="T221" s="55"/>
      <c r="V221" s="96"/>
      <c r="W221" s="96"/>
      <c r="Z221" s="60"/>
      <c r="AA221" s="35"/>
      <c r="AF221" s="68"/>
      <c r="AH221" s="68"/>
      <c r="AI221" s="37"/>
      <c r="AL221" s="57"/>
      <c r="AM221" s="57"/>
      <c r="AN221" s="57"/>
      <c r="AO221" s="57"/>
      <c r="AP221" s="57"/>
      <c r="AQ221" s="38"/>
      <c r="AV221" s="57"/>
      <c r="AW221" s="57"/>
      <c r="AZ221" s="57"/>
      <c r="BA221" s="57"/>
      <c r="BB221" s="57"/>
    </row>
    <row r="222" spans="1:56" ht="36" customHeight="1" x14ac:dyDescent="0.25">
      <c r="C222" s="96"/>
      <c r="D222" s="96"/>
      <c r="L222" s="66"/>
      <c r="O222" s="96"/>
      <c r="P222" s="96"/>
      <c r="T222" s="55"/>
      <c r="V222" s="96"/>
      <c r="W222" s="96"/>
      <c r="Z222" s="60"/>
      <c r="AA222" s="35"/>
      <c r="AF222" s="68"/>
      <c r="AH222" s="68"/>
      <c r="AI222" s="37"/>
      <c r="AL222" s="57"/>
      <c r="AM222" s="57"/>
      <c r="AN222" s="57"/>
      <c r="AQ222" s="38"/>
    </row>
    <row r="223" spans="1:56" ht="36" customHeight="1" x14ac:dyDescent="0.25">
      <c r="C223" s="96"/>
      <c r="D223" s="96"/>
      <c r="L223" s="66"/>
      <c r="O223" s="96"/>
      <c r="P223" s="96"/>
      <c r="R223" s="55"/>
      <c r="T223" s="55"/>
      <c r="V223" s="96"/>
      <c r="W223" s="96"/>
      <c r="Z223" s="101"/>
      <c r="AF223" s="94"/>
      <c r="AH223" s="94"/>
      <c r="AL223" s="57"/>
      <c r="AM223" s="57"/>
      <c r="AN223" s="57"/>
    </row>
    <row r="224" spans="1:56" ht="33" customHeight="1" x14ac:dyDescent="0.25">
      <c r="C224" s="96"/>
      <c r="D224" s="96"/>
      <c r="L224" s="66"/>
      <c r="O224" s="96"/>
      <c r="P224" s="96"/>
      <c r="R224" s="33"/>
      <c r="T224" s="55"/>
      <c r="V224" s="96"/>
      <c r="W224" s="96"/>
      <c r="Z224" s="60"/>
      <c r="AA224" s="35"/>
      <c r="AF224" s="94"/>
      <c r="AH224" s="94"/>
      <c r="AI224" s="37"/>
      <c r="AL224" s="57"/>
      <c r="AM224" s="57"/>
      <c r="AN224" s="57"/>
      <c r="AO224" s="57"/>
      <c r="AP224" s="57"/>
      <c r="AV224" s="57"/>
      <c r="AW224" s="57"/>
      <c r="AZ224" s="57"/>
      <c r="BA224" s="57"/>
      <c r="BB224" s="57"/>
    </row>
    <row r="225" spans="3:54" ht="33" customHeight="1" x14ac:dyDescent="0.25">
      <c r="C225" s="96"/>
      <c r="D225" s="96"/>
      <c r="L225" s="66"/>
      <c r="O225" s="96"/>
      <c r="P225" s="96"/>
      <c r="T225" s="55"/>
      <c r="V225" s="96"/>
      <c r="W225" s="96"/>
      <c r="Z225" s="60"/>
      <c r="AA225" s="35"/>
      <c r="AF225" s="94"/>
      <c r="AH225" s="94"/>
      <c r="AI225" s="37"/>
      <c r="AL225" s="57"/>
      <c r="AM225" s="57"/>
      <c r="AN225" s="57"/>
      <c r="AO225" s="57"/>
      <c r="AP225" s="57"/>
    </row>
    <row r="226" spans="3:54" ht="33" customHeight="1" x14ac:dyDescent="0.25">
      <c r="C226" s="96"/>
      <c r="D226" s="96"/>
      <c r="L226" s="66"/>
      <c r="O226" s="96"/>
      <c r="P226" s="96"/>
      <c r="T226" s="55"/>
      <c r="V226" s="96"/>
      <c r="W226" s="96"/>
      <c r="Z226" s="60"/>
      <c r="AA226" s="35"/>
      <c r="AF226" s="94"/>
      <c r="AH226" s="94"/>
      <c r="AI226" s="37"/>
      <c r="AL226" s="57"/>
      <c r="AM226" s="57"/>
      <c r="AN226" s="57"/>
      <c r="AO226" s="57"/>
      <c r="AP226" s="57"/>
    </row>
    <row r="227" spans="3:54" ht="33" customHeight="1" x14ac:dyDescent="0.25">
      <c r="C227" s="96"/>
      <c r="D227" s="96"/>
      <c r="L227" s="66"/>
      <c r="O227" s="96"/>
      <c r="P227" s="96"/>
      <c r="T227" s="55"/>
      <c r="V227" s="96"/>
      <c r="W227" s="96"/>
      <c r="Z227" s="60"/>
      <c r="AA227" s="35"/>
      <c r="AF227" s="94"/>
      <c r="AH227" s="94"/>
      <c r="AI227" s="37"/>
      <c r="AL227" s="57"/>
      <c r="AM227" s="57"/>
      <c r="AN227" s="57"/>
      <c r="AO227" s="57"/>
      <c r="AP227" s="57"/>
    </row>
    <row r="228" spans="3:54" ht="33" customHeight="1" x14ac:dyDescent="0.25">
      <c r="C228" s="96"/>
      <c r="D228" s="96"/>
      <c r="L228" s="66"/>
      <c r="O228" s="96"/>
      <c r="P228" s="96"/>
      <c r="T228" s="55"/>
      <c r="V228" s="96"/>
      <c r="W228" s="96"/>
      <c r="Z228" s="60"/>
      <c r="AA228" s="35"/>
      <c r="AF228" s="94"/>
      <c r="AH228" s="94"/>
      <c r="AI228" s="37"/>
      <c r="AL228" s="57"/>
      <c r="AM228" s="57"/>
      <c r="AN228" s="57"/>
      <c r="AO228" s="57"/>
      <c r="AP228" s="57"/>
    </row>
    <row r="229" spans="3:54" ht="45" customHeight="1" x14ac:dyDescent="0.25">
      <c r="C229" s="96"/>
      <c r="D229" s="96"/>
      <c r="L229" s="96"/>
      <c r="O229" s="96"/>
      <c r="P229" s="96"/>
      <c r="R229" s="55"/>
      <c r="T229" s="55"/>
      <c r="V229" s="96"/>
      <c r="W229" s="96"/>
      <c r="Z229" s="60"/>
      <c r="AA229" s="68"/>
      <c r="AE229" s="68"/>
      <c r="AF229" s="68"/>
      <c r="AH229" s="68"/>
      <c r="AI229" s="37"/>
      <c r="AL229" s="57"/>
      <c r="AM229" s="57"/>
      <c r="AN229" s="57"/>
      <c r="AO229" s="57"/>
      <c r="AP229" s="57"/>
      <c r="AV229" s="57"/>
      <c r="AW229" s="57"/>
      <c r="AZ229" s="57"/>
      <c r="BA229" s="57"/>
      <c r="BB229" s="57"/>
    </row>
    <row r="230" spans="3:54" ht="45" customHeight="1" x14ac:dyDescent="0.25">
      <c r="C230" s="96"/>
      <c r="D230" s="96"/>
      <c r="L230" s="66"/>
      <c r="O230" s="96"/>
      <c r="P230" s="96"/>
      <c r="T230" s="55"/>
      <c r="V230" s="96"/>
      <c r="W230" s="96"/>
      <c r="Z230" s="60"/>
      <c r="AA230" s="68"/>
      <c r="AF230" s="68"/>
      <c r="AH230" s="68"/>
      <c r="AI230" s="37"/>
      <c r="AJ230" s="67"/>
      <c r="AL230" s="57"/>
      <c r="AM230" s="57"/>
      <c r="AN230" s="57"/>
    </row>
    <row r="231" spans="3:54" ht="45" customHeight="1" x14ac:dyDescent="0.25">
      <c r="C231" s="96"/>
      <c r="D231" s="96"/>
      <c r="L231" s="66"/>
      <c r="O231" s="96"/>
      <c r="P231" s="96"/>
      <c r="T231" s="55"/>
      <c r="V231" s="96"/>
      <c r="W231" s="96"/>
      <c r="Z231" s="60"/>
      <c r="AA231" s="68"/>
      <c r="AF231" s="68"/>
      <c r="AH231" s="68"/>
      <c r="AI231" s="37"/>
      <c r="AJ231" s="67"/>
      <c r="AL231" s="57"/>
      <c r="AM231" s="57"/>
      <c r="AN231" s="57"/>
    </row>
    <row r="232" spans="3:54" ht="45" customHeight="1" x14ac:dyDescent="0.25">
      <c r="C232" s="96"/>
      <c r="D232" s="96"/>
      <c r="L232" s="66"/>
      <c r="O232" s="96"/>
      <c r="P232" s="96"/>
      <c r="T232" s="55"/>
      <c r="V232" s="96"/>
      <c r="W232" s="96"/>
      <c r="Z232" s="60"/>
      <c r="AA232" s="68"/>
      <c r="AF232" s="68"/>
      <c r="AH232" s="68"/>
      <c r="AI232" s="37"/>
      <c r="AJ232" s="67"/>
      <c r="AL232" s="57"/>
      <c r="AM232" s="57"/>
      <c r="AN232" s="57"/>
    </row>
    <row r="233" spans="3:54" ht="34.5" customHeight="1" x14ac:dyDescent="0.25">
      <c r="C233" s="96"/>
      <c r="D233" s="96"/>
      <c r="L233" s="66"/>
      <c r="O233" s="96"/>
      <c r="P233" s="96"/>
      <c r="R233" s="55"/>
      <c r="T233" s="55"/>
      <c r="V233" s="100"/>
      <c r="W233" s="100"/>
      <c r="Z233" s="60"/>
      <c r="AA233" s="42"/>
      <c r="AF233" s="94"/>
      <c r="AH233" s="94"/>
      <c r="AI233" s="37"/>
      <c r="AL233" s="57"/>
      <c r="AM233" s="57"/>
      <c r="AN233" s="57"/>
      <c r="AO233" s="57"/>
      <c r="AP233" s="57"/>
      <c r="AV233" s="57"/>
      <c r="AW233" s="57"/>
      <c r="AZ233" s="57"/>
      <c r="BA233" s="57"/>
      <c r="BB233" s="57"/>
    </row>
    <row r="234" spans="3:54" ht="34.5" customHeight="1" x14ac:dyDescent="0.25">
      <c r="C234" s="96"/>
      <c r="D234" s="96"/>
      <c r="L234" s="66"/>
      <c r="O234" s="96"/>
      <c r="P234" s="96"/>
      <c r="T234" s="55"/>
      <c r="V234" s="100"/>
      <c r="W234" s="100"/>
      <c r="Z234" s="60"/>
      <c r="AA234" s="35"/>
      <c r="AF234" s="94"/>
      <c r="AH234" s="94"/>
      <c r="AI234" s="37"/>
      <c r="AL234" s="57"/>
      <c r="AM234" s="57"/>
      <c r="AN234" s="57"/>
    </row>
    <row r="235" spans="3:54" ht="37.5" customHeight="1" x14ac:dyDescent="0.25">
      <c r="C235" s="96"/>
      <c r="D235" s="96"/>
      <c r="L235" s="66"/>
      <c r="O235" s="96"/>
      <c r="P235" s="96"/>
      <c r="R235" s="55"/>
      <c r="T235" s="55"/>
      <c r="V235" s="96"/>
      <c r="W235" s="96"/>
      <c r="Z235" s="60"/>
      <c r="AA235" s="35"/>
      <c r="AF235" s="68"/>
      <c r="AH235" s="68"/>
      <c r="AI235" s="37"/>
      <c r="AL235" s="57"/>
      <c r="AM235" s="57"/>
      <c r="AN235" s="57"/>
      <c r="AO235" s="57"/>
      <c r="AP235" s="57"/>
      <c r="AV235" s="57"/>
      <c r="AW235" s="57"/>
      <c r="AZ235" s="57"/>
      <c r="BA235" s="57"/>
      <c r="BB235" s="57"/>
    </row>
    <row r="236" spans="3:54" ht="37.5" customHeight="1" x14ac:dyDescent="0.25">
      <c r="C236" s="96"/>
      <c r="D236" s="96"/>
      <c r="L236" s="66"/>
      <c r="O236" s="96"/>
      <c r="P236" s="96"/>
      <c r="R236" s="55"/>
      <c r="T236" s="55"/>
      <c r="V236" s="96"/>
      <c r="W236" s="96"/>
      <c r="Z236" s="60"/>
      <c r="AA236" s="35"/>
      <c r="AF236" s="68"/>
      <c r="AH236" s="68"/>
      <c r="AI236" s="37"/>
      <c r="AJ236" s="96"/>
      <c r="AL236" s="57"/>
      <c r="AM236" s="57"/>
      <c r="AN236" s="57"/>
      <c r="AO236" s="57"/>
      <c r="AP236" s="57"/>
    </row>
    <row r="237" spans="3:54" ht="37.5" customHeight="1" x14ac:dyDescent="0.25">
      <c r="C237" s="96"/>
      <c r="D237" s="96"/>
      <c r="L237" s="66"/>
      <c r="O237" s="96"/>
      <c r="P237" s="96"/>
      <c r="R237" s="55"/>
      <c r="T237" s="55"/>
      <c r="V237" s="96"/>
      <c r="W237" s="96"/>
      <c r="Z237" s="60"/>
      <c r="AA237" s="35"/>
      <c r="AF237" s="68"/>
      <c r="AH237" s="68"/>
      <c r="AI237" s="37"/>
      <c r="AJ237" s="96"/>
      <c r="AL237" s="57"/>
      <c r="AM237" s="57"/>
      <c r="AN237" s="57"/>
      <c r="AO237" s="57"/>
      <c r="AP237" s="57"/>
    </row>
    <row r="238" spans="3:54" ht="36" customHeight="1" x14ac:dyDescent="0.25">
      <c r="C238" s="96"/>
      <c r="D238" s="96"/>
      <c r="L238" s="66"/>
      <c r="O238" s="96"/>
      <c r="P238" s="96"/>
      <c r="R238" s="55"/>
      <c r="T238" s="55"/>
      <c r="V238" s="96"/>
      <c r="W238" s="96"/>
      <c r="Z238" s="60"/>
      <c r="AA238" s="35"/>
      <c r="AF238" s="68"/>
      <c r="AH238" s="68"/>
      <c r="AI238" s="37"/>
      <c r="AL238" s="57"/>
      <c r="AM238" s="57"/>
      <c r="AN238" s="57"/>
      <c r="AO238" s="57"/>
      <c r="AP238" s="57"/>
      <c r="AV238" s="57"/>
      <c r="AW238" s="57"/>
      <c r="AZ238" s="57"/>
      <c r="BA238" s="57"/>
      <c r="BB238" s="57"/>
    </row>
    <row r="239" spans="3:54" ht="36" customHeight="1" x14ac:dyDescent="0.25">
      <c r="C239" s="96"/>
      <c r="D239" s="96"/>
      <c r="L239" s="66"/>
      <c r="O239" s="96"/>
      <c r="P239" s="96"/>
      <c r="T239" s="55"/>
      <c r="V239" s="96"/>
      <c r="W239" s="96"/>
      <c r="Z239" s="60"/>
      <c r="AA239" s="35"/>
      <c r="AF239" s="68"/>
      <c r="AH239" s="68"/>
      <c r="AI239" s="37"/>
      <c r="AJ239" s="96"/>
      <c r="AL239" s="57"/>
      <c r="AM239" s="57"/>
      <c r="AN239" s="57"/>
    </row>
    <row r="240" spans="3:54" ht="44.25" customHeight="1" x14ac:dyDescent="0.25">
      <c r="C240" s="96"/>
      <c r="D240" s="96"/>
      <c r="L240" s="66"/>
      <c r="O240" s="96"/>
      <c r="P240" s="96"/>
      <c r="R240" s="55"/>
      <c r="T240" s="55"/>
      <c r="V240" s="96"/>
      <c r="W240" s="96"/>
      <c r="Z240" s="60"/>
      <c r="AA240" s="35"/>
      <c r="AF240" s="68"/>
      <c r="AH240" s="68"/>
      <c r="AI240" s="37"/>
      <c r="AL240" s="57"/>
      <c r="AM240" s="57"/>
      <c r="AN240" s="57"/>
      <c r="AO240" s="57"/>
      <c r="AP240" s="57"/>
      <c r="AV240" s="57"/>
      <c r="AW240" s="57"/>
      <c r="AZ240" s="57"/>
      <c r="BA240" s="57"/>
      <c r="BB240" s="57"/>
    </row>
    <row r="241" spans="3:54" ht="32.25" customHeight="1" x14ac:dyDescent="0.25">
      <c r="C241" s="96"/>
      <c r="D241" s="96"/>
      <c r="L241" s="66"/>
      <c r="O241" s="96"/>
      <c r="P241" s="96"/>
      <c r="T241" s="55"/>
      <c r="V241" s="96"/>
      <c r="W241" s="96"/>
      <c r="Z241" s="60"/>
      <c r="AA241" s="35"/>
      <c r="AF241" s="68"/>
      <c r="AH241" s="68"/>
      <c r="AI241" s="37"/>
      <c r="AL241" s="57"/>
      <c r="AM241" s="57"/>
      <c r="AN241" s="57"/>
    </row>
    <row r="242" spans="3:54" ht="36" customHeight="1" x14ac:dyDescent="0.25">
      <c r="C242" s="96"/>
      <c r="D242" s="96"/>
      <c r="L242" s="66"/>
      <c r="O242" s="96"/>
      <c r="P242" s="96"/>
      <c r="R242" s="55"/>
      <c r="T242" s="55"/>
      <c r="V242" s="96"/>
      <c r="W242" s="96"/>
      <c r="Z242" s="60"/>
      <c r="AA242" s="35"/>
      <c r="AF242" s="68"/>
      <c r="AH242" s="68"/>
      <c r="AI242" s="37"/>
      <c r="AL242" s="57"/>
      <c r="AM242" s="57"/>
      <c r="AN242" s="57"/>
      <c r="AO242" s="57"/>
      <c r="AP242" s="57"/>
      <c r="AV242" s="57"/>
      <c r="AW242" s="57"/>
      <c r="AZ242" s="57"/>
      <c r="BA242" s="57"/>
      <c r="BB242" s="57"/>
    </row>
    <row r="243" spans="3:54" ht="36" customHeight="1" x14ac:dyDescent="0.25">
      <c r="C243" s="96"/>
      <c r="D243" s="96"/>
      <c r="L243" s="66"/>
      <c r="O243" s="96"/>
      <c r="P243" s="96"/>
      <c r="R243" s="55"/>
      <c r="T243" s="55"/>
      <c r="V243" s="96"/>
      <c r="W243" s="96"/>
      <c r="Z243" s="60"/>
      <c r="AA243" s="35"/>
      <c r="AF243" s="68"/>
      <c r="AH243" s="68"/>
      <c r="AI243" s="37"/>
      <c r="AL243" s="57"/>
      <c r="AM243" s="57"/>
      <c r="AN243" s="57"/>
    </row>
    <row r="244" spans="3:54" ht="41.25" customHeight="1" x14ac:dyDescent="0.25">
      <c r="C244" s="96"/>
      <c r="D244" s="96"/>
      <c r="L244" s="66"/>
      <c r="O244" s="96"/>
      <c r="P244" s="96"/>
      <c r="R244" s="55"/>
      <c r="T244" s="55"/>
      <c r="V244" s="96"/>
      <c r="W244" s="96"/>
      <c r="Z244" s="60"/>
      <c r="AA244" s="35"/>
      <c r="AF244" s="68"/>
      <c r="AH244" s="68"/>
      <c r="AI244" s="37"/>
      <c r="AL244" s="57"/>
      <c r="AM244" s="57"/>
      <c r="AN244" s="57"/>
      <c r="AO244" s="57"/>
      <c r="AP244" s="57"/>
      <c r="AV244" s="57"/>
      <c r="AW244" s="57"/>
      <c r="AZ244" s="57"/>
      <c r="BA244" s="57"/>
      <c r="BB244" s="57"/>
    </row>
    <row r="245" spans="3:54" ht="41.25" customHeight="1" x14ac:dyDescent="0.25">
      <c r="C245" s="96"/>
      <c r="D245" s="96"/>
      <c r="L245" s="66"/>
      <c r="O245" s="96"/>
      <c r="P245" s="96"/>
      <c r="R245" s="55"/>
      <c r="T245" s="55"/>
      <c r="V245" s="96"/>
      <c r="W245" s="96"/>
      <c r="Z245" s="60"/>
      <c r="AA245" s="35"/>
      <c r="AF245" s="68"/>
      <c r="AH245" s="68"/>
      <c r="AI245" s="37"/>
      <c r="AL245" s="57"/>
      <c r="AM245" s="57"/>
      <c r="AN245" s="57"/>
    </row>
    <row r="246" spans="3:54" ht="42" customHeight="1" x14ac:dyDescent="0.25">
      <c r="C246" s="96"/>
      <c r="D246" s="96"/>
      <c r="L246" s="66"/>
      <c r="O246" s="96"/>
      <c r="P246" s="96"/>
      <c r="R246" s="55"/>
      <c r="T246" s="55"/>
      <c r="V246" s="96"/>
      <c r="W246" s="96"/>
      <c r="Z246" s="60"/>
      <c r="AA246" s="35"/>
      <c r="AF246" s="68"/>
      <c r="AH246" s="68"/>
      <c r="AI246" s="37"/>
      <c r="AL246" s="57"/>
      <c r="AM246" s="57"/>
      <c r="AN246" s="57"/>
      <c r="AO246" s="57"/>
      <c r="AP246" s="57"/>
      <c r="AV246" s="57"/>
      <c r="AW246" s="57"/>
      <c r="AZ246" s="57"/>
      <c r="BA246" s="57"/>
      <c r="BB246" s="57"/>
    </row>
    <row r="247" spans="3:54" ht="42" customHeight="1" x14ac:dyDescent="0.25">
      <c r="C247" s="96"/>
      <c r="D247" s="96"/>
      <c r="L247" s="66"/>
      <c r="O247" s="96"/>
      <c r="P247" s="96"/>
      <c r="T247" s="55"/>
      <c r="V247" s="96"/>
      <c r="W247" s="96"/>
      <c r="Z247" s="60"/>
      <c r="AA247" s="35"/>
      <c r="AF247" s="68"/>
      <c r="AH247" s="68"/>
      <c r="AI247" s="37"/>
      <c r="AL247" s="57"/>
      <c r="AM247" s="57"/>
      <c r="AN247" s="57"/>
    </row>
    <row r="248" spans="3:54" ht="48.75" customHeight="1" x14ac:dyDescent="0.25">
      <c r="C248" s="96"/>
      <c r="D248" s="96"/>
      <c r="L248" s="66"/>
      <c r="O248" s="96"/>
      <c r="P248" s="96"/>
      <c r="Q248" s="65"/>
      <c r="R248" s="65"/>
      <c r="T248" s="55"/>
      <c r="V248" s="96"/>
      <c r="W248" s="96"/>
      <c r="Z248" s="60"/>
      <c r="AA248" s="35"/>
      <c r="AD248" s="98"/>
      <c r="AF248" s="94"/>
      <c r="AH248" s="94"/>
      <c r="AI248" s="37"/>
      <c r="AJ248" s="96"/>
      <c r="AL248" s="57"/>
      <c r="AM248" s="57"/>
      <c r="AN248" s="57"/>
      <c r="AO248" s="57"/>
      <c r="AP248" s="57"/>
      <c r="AV248" s="57"/>
      <c r="AW248" s="57"/>
      <c r="AZ248" s="57"/>
      <c r="BA248" s="57"/>
      <c r="BB248" s="57"/>
    </row>
    <row r="249" spans="3:54" ht="48.75" customHeight="1" x14ac:dyDescent="0.25">
      <c r="C249" s="96"/>
      <c r="D249" s="96"/>
      <c r="L249" s="66"/>
      <c r="O249" s="96"/>
      <c r="P249" s="96"/>
      <c r="Q249" s="65"/>
      <c r="R249" s="65"/>
      <c r="T249" s="55"/>
      <c r="V249" s="96"/>
      <c r="W249" s="96"/>
      <c r="Z249" s="60"/>
      <c r="AA249" s="35"/>
      <c r="AD249" s="98"/>
      <c r="AF249" s="94"/>
      <c r="AH249" s="94"/>
      <c r="AI249" s="37"/>
      <c r="AJ249" s="96"/>
      <c r="AL249" s="57"/>
      <c r="AM249" s="57"/>
      <c r="AN249" s="57"/>
    </row>
    <row r="250" spans="3:54" ht="58.5" customHeight="1" x14ac:dyDescent="0.25">
      <c r="C250" s="96"/>
      <c r="D250" s="96"/>
      <c r="L250" s="66"/>
      <c r="O250" s="96"/>
      <c r="P250" s="96"/>
      <c r="R250" s="55"/>
      <c r="T250" s="55"/>
      <c r="V250" s="96"/>
      <c r="W250" s="96"/>
      <c r="Z250" s="60"/>
      <c r="AA250" s="33"/>
      <c r="AF250" s="55"/>
      <c r="AH250" s="55"/>
      <c r="AI250" s="37"/>
      <c r="AJ250" s="96"/>
      <c r="AL250" s="57"/>
      <c r="AM250" s="57"/>
      <c r="AN250" s="57"/>
      <c r="AO250" s="57"/>
      <c r="AP250" s="57"/>
      <c r="AV250" s="57"/>
      <c r="AW250" s="57"/>
      <c r="AZ250" s="57"/>
      <c r="BA250" s="57"/>
      <c r="BB250" s="57"/>
    </row>
    <row r="251" spans="3:54" x14ac:dyDescent="0.25">
      <c r="Z251" s="60"/>
      <c r="AA251" s="33"/>
    </row>
    <row r="252" spans="3:54" x14ac:dyDescent="0.25">
      <c r="Z252" s="60"/>
      <c r="AA252" s="33"/>
    </row>
    <row r="253" spans="3:54" x14ac:dyDescent="0.25">
      <c r="Z253" s="60"/>
      <c r="AA253" s="33"/>
    </row>
    <row r="254" spans="3:54" ht="54.75" customHeight="1" x14ac:dyDescent="0.25">
      <c r="C254" s="96"/>
      <c r="D254" s="96"/>
      <c r="L254" s="69"/>
      <c r="O254" s="96"/>
      <c r="P254" s="96"/>
      <c r="V254" s="97"/>
      <c r="W254" s="97"/>
      <c r="Z254" s="60"/>
      <c r="AF254" s="33"/>
      <c r="AG254" s="97"/>
      <c r="AH254" s="33"/>
      <c r="AL254" s="57"/>
      <c r="AM254" s="75"/>
      <c r="AN254" s="75"/>
      <c r="AO254" s="57"/>
      <c r="AP254" s="57"/>
      <c r="AQ254" s="99"/>
      <c r="AV254" s="57"/>
      <c r="AW254" s="57"/>
      <c r="AZ254" s="57"/>
      <c r="BA254" s="57"/>
      <c r="BB254" s="57"/>
    </row>
    <row r="255" spans="3:54" ht="54.75" customHeight="1" x14ac:dyDescent="0.25">
      <c r="C255" s="96"/>
      <c r="D255" s="96"/>
      <c r="L255" s="69"/>
      <c r="O255" s="96"/>
      <c r="P255" s="96"/>
      <c r="V255" s="97"/>
      <c r="W255" s="97"/>
      <c r="Z255" s="60"/>
      <c r="AL255" s="57"/>
      <c r="AM255" s="75"/>
      <c r="AN255" s="75"/>
    </row>
    <row r="256" spans="3:54" ht="54.75" customHeight="1" x14ac:dyDescent="0.25">
      <c r="C256" s="96"/>
      <c r="D256" s="96"/>
      <c r="L256" s="69"/>
      <c r="O256" s="96"/>
      <c r="P256" s="96"/>
      <c r="V256" s="97"/>
      <c r="W256" s="97"/>
      <c r="Z256" s="60"/>
      <c r="AL256" s="57"/>
      <c r="AM256" s="75"/>
      <c r="AN256" s="75"/>
    </row>
    <row r="257" spans="3:54" ht="67.5" customHeight="1" x14ac:dyDescent="0.25">
      <c r="C257" s="96"/>
      <c r="D257" s="96"/>
      <c r="L257" s="32"/>
      <c r="O257" s="96"/>
      <c r="P257" s="96"/>
      <c r="R257" s="33"/>
      <c r="T257" s="33"/>
      <c r="V257" s="77"/>
      <c r="W257" s="77"/>
      <c r="X257" s="99"/>
      <c r="Z257" s="101"/>
      <c r="AJ257" s="99"/>
      <c r="AL257" s="38"/>
      <c r="AM257" s="38"/>
      <c r="AN257" s="38"/>
    </row>
    <row r="258" spans="3:54" x14ac:dyDescent="0.25">
      <c r="C258" s="96"/>
      <c r="D258" s="96"/>
      <c r="L258" s="32"/>
      <c r="O258" s="96"/>
      <c r="P258" s="96"/>
      <c r="R258" s="33"/>
      <c r="T258" s="33"/>
      <c r="V258" s="77"/>
      <c r="W258" s="77"/>
      <c r="X258" s="99"/>
      <c r="Z258" s="101"/>
      <c r="AJ258" s="99"/>
      <c r="AL258" s="38"/>
      <c r="AM258" s="38"/>
      <c r="AN258" s="38"/>
    </row>
    <row r="259" spans="3:54" x14ac:dyDescent="0.25">
      <c r="C259" s="96"/>
      <c r="D259" s="96"/>
      <c r="L259" s="32"/>
      <c r="O259" s="96"/>
      <c r="P259" s="96"/>
      <c r="R259" s="33"/>
      <c r="T259" s="33"/>
      <c r="V259" s="97"/>
      <c r="W259" s="97"/>
      <c r="X259" s="99"/>
      <c r="Z259" s="101"/>
      <c r="AJ259" s="98"/>
      <c r="AL259" s="77"/>
      <c r="AM259" s="77"/>
      <c r="AN259" s="38"/>
    </row>
    <row r="260" spans="3:54" x14ac:dyDescent="0.25">
      <c r="C260" s="96"/>
      <c r="D260" s="96"/>
      <c r="L260" s="32"/>
      <c r="O260" s="96"/>
      <c r="P260" s="96"/>
      <c r="R260" s="33"/>
      <c r="T260" s="33"/>
      <c r="V260" s="97"/>
      <c r="W260" s="97"/>
      <c r="X260" s="99"/>
      <c r="Z260" s="101"/>
      <c r="AJ260" s="98"/>
      <c r="AL260" s="38"/>
      <c r="AM260" s="38"/>
      <c r="AN260" s="38"/>
    </row>
    <row r="261" spans="3:54" x14ac:dyDescent="0.25">
      <c r="C261" s="96"/>
      <c r="D261" s="96"/>
      <c r="L261" s="32"/>
      <c r="O261" s="96"/>
      <c r="P261" s="96"/>
      <c r="V261" s="97"/>
      <c r="W261" s="97"/>
      <c r="Z261" s="60"/>
      <c r="AA261" s="35"/>
      <c r="AE261" s="35"/>
      <c r="AF261" s="35"/>
      <c r="AG261" s="97"/>
      <c r="AH261" s="35"/>
      <c r="AL261" s="38"/>
      <c r="AM261" s="38"/>
      <c r="AN261" s="38"/>
      <c r="AO261" s="57"/>
      <c r="AP261" s="57"/>
      <c r="AQ261" s="99"/>
      <c r="AV261" s="57"/>
      <c r="AW261" s="57"/>
      <c r="AZ261" s="57"/>
      <c r="BA261" s="57"/>
      <c r="BB261" s="57"/>
    </row>
    <row r="262" spans="3:54" x14ac:dyDescent="0.25">
      <c r="Z262" s="60"/>
      <c r="AA262" s="35"/>
    </row>
    <row r="263" spans="3:54" ht="43.5" customHeight="1" x14ac:dyDescent="0.25">
      <c r="C263" s="96"/>
      <c r="D263" s="96"/>
      <c r="L263" s="32"/>
      <c r="O263" s="96"/>
      <c r="P263" s="96"/>
      <c r="R263" s="33"/>
      <c r="T263" s="33"/>
      <c r="V263" s="97"/>
      <c r="W263" s="97"/>
      <c r="Z263" s="60"/>
      <c r="AA263" s="35"/>
      <c r="AE263" s="35"/>
      <c r="AF263" s="35"/>
      <c r="AG263" s="97"/>
      <c r="AH263" s="35"/>
      <c r="AL263" s="38"/>
      <c r="AM263" s="38"/>
      <c r="AN263" s="38"/>
      <c r="AO263" s="38"/>
      <c r="AP263" s="57"/>
      <c r="AQ263" s="99"/>
      <c r="AV263" s="57"/>
      <c r="AW263" s="57"/>
      <c r="AZ263" s="57"/>
      <c r="BA263" s="57"/>
      <c r="BB263" s="57"/>
    </row>
    <row r="264" spans="3:54" x14ac:dyDescent="0.25">
      <c r="Z264" s="60"/>
      <c r="AA264" s="35"/>
    </row>
    <row r="265" spans="3:54" ht="45.75" customHeight="1" x14ac:dyDescent="0.25">
      <c r="C265" s="96"/>
      <c r="D265" s="96"/>
      <c r="L265" s="32"/>
      <c r="O265" s="96"/>
      <c r="P265" s="96"/>
      <c r="R265" s="33"/>
      <c r="T265" s="33"/>
      <c r="V265" s="97"/>
      <c r="W265" s="97"/>
      <c r="X265" s="97"/>
      <c r="Z265" s="60"/>
      <c r="AA265" s="35"/>
      <c r="AF265" s="42"/>
      <c r="AG265" s="97"/>
      <c r="AH265" s="42"/>
      <c r="AJ265" s="78"/>
      <c r="AL265" s="38"/>
      <c r="AM265" s="38"/>
      <c r="AN265" s="38"/>
      <c r="AO265" s="57"/>
      <c r="AP265" s="57"/>
      <c r="AQ265" s="99"/>
      <c r="AV265" s="57"/>
      <c r="AW265" s="57"/>
      <c r="AZ265" s="57"/>
      <c r="BA265" s="57"/>
      <c r="BB265" s="57"/>
    </row>
    <row r="266" spans="3:54" x14ac:dyDescent="0.25">
      <c r="Z266" s="60"/>
      <c r="AA266" s="35"/>
    </row>
    <row r="267" spans="3:54" ht="57" customHeight="1" x14ac:dyDescent="0.25">
      <c r="C267" s="96"/>
      <c r="D267" s="96"/>
      <c r="L267" s="32"/>
      <c r="O267" s="96"/>
      <c r="P267" s="96"/>
      <c r="R267" s="33"/>
      <c r="T267" s="33"/>
      <c r="V267" s="97"/>
      <c r="W267" s="97"/>
      <c r="Z267" s="60"/>
      <c r="AA267" s="35"/>
      <c r="AE267" s="35"/>
      <c r="AF267" s="35"/>
      <c r="AG267" s="97"/>
      <c r="AH267" s="35"/>
      <c r="AL267" s="38"/>
      <c r="AM267" s="38"/>
      <c r="AN267" s="38"/>
      <c r="AO267" s="57"/>
      <c r="AP267" s="57"/>
      <c r="AQ267" s="99"/>
      <c r="AV267" s="57"/>
      <c r="AW267" s="57"/>
      <c r="AZ267" s="57"/>
      <c r="BA267" s="57"/>
      <c r="BB267" s="57"/>
    </row>
    <row r="268" spans="3:54" x14ac:dyDescent="0.25">
      <c r="Z268" s="60"/>
      <c r="AA268" s="35"/>
    </row>
    <row r="269" spans="3:54" ht="62.25" customHeight="1" x14ac:dyDescent="0.25">
      <c r="C269" s="96"/>
      <c r="D269" s="96"/>
      <c r="L269" s="34"/>
      <c r="O269" s="96"/>
      <c r="P269" s="96"/>
      <c r="Q269" s="34"/>
      <c r="R269" s="34"/>
      <c r="S269" s="34"/>
      <c r="T269" s="34"/>
      <c r="U269" s="34"/>
      <c r="Z269" s="99"/>
      <c r="AA269" s="34"/>
      <c r="AE269" s="34"/>
      <c r="AF269" s="34"/>
      <c r="AG269" s="98"/>
      <c r="AH269" s="34"/>
      <c r="AL269" s="57"/>
      <c r="AM269" s="57"/>
      <c r="AN269" s="57"/>
      <c r="AO269" s="57"/>
      <c r="AP269" s="57"/>
      <c r="AQ269" s="98"/>
      <c r="AV269" s="57"/>
      <c r="AW269" s="57"/>
      <c r="AZ269" s="57"/>
      <c r="BA269" s="57"/>
      <c r="BB269" s="57"/>
    </row>
    <row r="270" spans="3:54" ht="48" customHeight="1" x14ac:dyDescent="0.25">
      <c r="C270" s="96"/>
      <c r="D270" s="96"/>
      <c r="L270" s="32"/>
      <c r="O270" s="96"/>
      <c r="P270" s="96"/>
      <c r="V270" s="97"/>
      <c r="Z270" s="101"/>
      <c r="AL270" s="38"/>
      <c r="AO270" s="57"/>
    </row>
    <row r="271" spans="3:54" x14ac:dyDescent="0.25">
      <c r="C271" s="96"/>
      <c r="D271" s="96"/>
      <c r="L271" s="32"/>
      <c r="O271" s="96"/>
      <c r="P271" s="96"/>
      <c r="V271" s="97"/>
      <c r="Z271" s="101"/>
      <c r="AL271" s="38"/>
      <c r="AO271" s="57"/>
    </row>
    <row r="272" spans="3:54" x14ac:dyDescent="0.25">
      <c r="C272" s="96"/>
      <c r="D272" s="96"/>
      <c r="L272" s="32"/>
      <c r="O272" s="96"/>
      <c r="P272" s="96"/>
      <c r="V272" s="97"/>
      <c r="Z272" s="101"/>
      <c r="AL272" s="38"/>
      <c r="AO272" s="57"/>
    </row>
    <row r="273" spans="3:41" x14ac:dyDescent="0.25">
      <c r="C273" s="96"/>
      <c r="D273" s="96"/>
      <c r="L273" s="32"/>
      <c r="O273" s="96"/>
      <c r="P273" s="96"/>
      <c r="V273" s="97"/>
      <c r="Z273" s="101"/>
      <c r="AL273" s="38"/>
      <c r="AO273" s="57"/>
    </row>
    <row r="274" spans="3:41" x14ac:dyDescent="0.25">
      <c r="C274" s="96"/>
      <c r="D274" s="96"/>
      <c r="L274" s="32"/>
      <c r="O274" s="96"/>
      <c r="P274" s="96"/>
      <c r="V274" s="97"/>
      <c r="Z274" s="101"/>
      <c r="AL274" s="38"/>
      <c r="AO274" s="57"/>
    </row>
    <row r="275" spans="3:41" x14ac:dyDescent="0.25">
      <c r="C275" s="96"/>
      <c r="D275" s="96"/>
      <c r="L275" s="32"/>
      <c r="O275" s="96"/>
      <c r="P275" s="96"/>
      <c r="V275" s="97"/>
      <c r="Z275" s="101"/>
      <c r="AL275" s="38"/>
      <c r="AO275" s="57"/>
    </row>
    <row r="276" spans="3:41" x14ac:dyDescent="0.25">
      <c r="C276" s="96"/>
      <c r="D276" s="96"/>
      <c r="L276" s="32"/>
      <c r="O276" s="96"/>
      <c r="P276" s="96"/>
      <c r="V276" s="97"/>
      <c r="Z276" s="101"/>
      <c r="AL276" s="38"/>
      <c r="AO276" s="57"/>
    </row>
    <row r="277" spans="3:41" x14ac:dyDescent="0.25">
      <c r="C277" s="96"/>
      <c r="D277" s="96"/>
      <c r="L277" s="32"/>
      <c r="O277" s="96"/>
      <c r="P277" s="96"/>
      <c r="V277" s="97"/>
      <c r="Z277" s="101"/>
      <c r="AL277" s="38"/>
      <c r="AO277" s="57"/>
    </row>
    <row r="278" spans="3:41" x14ac:dyDescent="0.25">
      <c r="C278" s="96"/>
      <c r="D278" s="96"/>
      <c r="L278" s="32"/>
      <c r="O278" s="96"/>
      <c r="P278" s="96"/>
      <c r="V278" s="97"/>
      <c r="Z278" s="101"/>
      <c r="AL278" s="38"/>
      <c r="AO278" s="57"/>
    </row>
    <row r="279" spans="3:41" x14ac:dyDescent="0.25">
      <c r="C279" s="96"/>
      <c r="D279" s="96"/>
      <c r="L279" s="32"/>
      <c r="O279" s="96"/>
      <c r="P279" s="96"/>
      <c r="V279" s="97"/>
      <c r="Z279" s="101"/>
      <c r="AL279" s="38"/>
      <c r="AO279" s="57"/>
    </row>
    <row r="280" spans="3:41" x14ac:dyDescent="0.25">
      <c r="C280" s="96"/>
      <c r="D280" s="96"/>
      <c r="L280" s="32"/>
      <c r="O280" s="96"/>
      <c r="P280" s="96"/>
      <c r="V280" s="97"/>
      <c r="Z280" s="101"/>
      <c r="AL280" s="38"/>
      <c r="AO280" s="57"/>
    </row>
    <row r="281" spans="3:41" x14ac:dyDescent="0.25">
      <c r="C281" s="96"/>
      <c r="D281" s="96"/>
      <c r="L281" s="32"/>
      <c r="O281" s="96"/>
      <c r="P281" s="96"/>
      <c r="V281" s="97"/>
      <c r="Z281" s="101"/>
      <c r="AL281" s="38"/>
      <c r="AO281" s="57"/>
    </row>
    <row r="282" spans="3:41" x14ac:dyDescent="0.25">
      <c r="C282" s="96"/>
      <c r="D282" s="96"/>
      <c r="L282" s="32"/>
      <c r="O282" s="96"/>
      <c r="P282" s="96"/>
      <c r="V282" s="97"/>
      <c r="Z282" s="101"/>
      <c r="AL282" s="38"/>
      <c r="AO282" s="57"/>
    </row>
    <row r="283" spans="3:41" x14ac:dyDescent="0.25">
      <c r="C283" s="96"/>
      <c r="D283" s="96"/>
      <c r="L283" s="32"/>
      <c r="O283" s="96"/>
      <c r="P283" s="96"/>
      <c r="V283" s="97"/>
      <c r="Z283" s="101"/>
      <c r="AL283" s="38"/>
      <c r="AO283" s="57"/>
    </row>
    <row r="284" spans="3:41" x14ac:dyDescent="0.25">
      <c r="C284" s="96"/>
      <c r="D284" s="96"/>
      <c r="L284" s="32"/>
      <c r="O284" s="96"/>
      <c r="P284" s="96"/>
      <c r="V284" s="97"/>
      <c r="Z284" s="101"/>
      <c r="AL284" s="38"/>
      <c r="AO284" s="57"/>
    </row>
    <row r="285" spans="3:41" x14ac:dyDescent="0.25">
      <c r="C285" s="96"/>
      <c r="D285" s="96"/>
      <c r="L285" s="32"/>
      <c r="O285" s="96"/>
      <c r="P285" s="96"/>
      <c r="V285" s="97"/>
      <c r="Z285" s="101"/>
      <c r="AL285" s="38"/>
      <c r="AO285" s="57"/>
    </row>
    <row r="286" spans="3:41" x14ac:dyDescent="0.25">
      <c r="C286" s="96"/>
      <c r="D286" s="96"/>
      <c r="L286" s="32"/>
      <c r="O286" s="96"/>
      <c r="P286" s="96"/>
      <c r="V286" s="97"/>
      <c r="Z286" s="101"/>
      <c r="AL286" s="38"/>
      <c r="AO286" s="57"/>
    </row>
    <row r="287" spans="3:41" x14ac:dyDescent="0.25">
      <c r="C287" s="96"/>
      <c r="D287" s="96"/>
      <c r="L287" s="32"/>
      <c r="O287" s="96"/>
      <c r="P287" s="96"/>
      <c r="V287" s="97"/>
      <c r="Z287" s="101"/>
      <c r="AL287" s="38"/>
      <c r="AO287" s="57"/>
    </row>
    <row r="288" spans="3:41" x14ac:dyDescent="0.25">
      <c r="C288" s="96"/>
      <c r="D288" s="96"/>
      <c r="L288" s="32"/>
      <c r="O288" s="96"/>
      <c r="P288" s="96"/>
      <c r="V288" s="97"/>
      <c r="Z288" s="101"/>
      <c r="AL288" s="38"/>
      <c r="AO288" s="57"/>
    </row>
    <row r="289" spans="3:41" x14ac:dyDescent="0.25">
      <c r="C289" s="96"/>
      <c r="D289" s="96"/>
      <c r="L289" s="32"/>
      <c r="O289" s="96"/>
      <c r="P289" s="96"/>
      <c r="V289" s="97"/>
      <c r="Z289" s="101"/>
      <c r="AL289" s="38"/>
      <c r="AO289" s="57"/>
    </row>
    <row r="290" spans="3:41" x14ac:dyDescent="0.25">
      <c r="C290" s="96"/>
      <c r="D290" s="96"/>
      <c r="L290" s="32"/>
      <c r="O290" s="96"/>
      <c r="P290" s="96"/>
      <c r="V290" s="97"/>
      <c r="Z290" s="101"/>
      <c r="AL290" s="38"/>
      <c r="AO290" s="57"/>
    </row>
    <row r="291" spans="3:41" x14ac:dyDescent="0.25">
      <c r="C291" s="96"/>
      <c r="D291" s="96"/>
      <c r="L291" s="32"/>
      <c r="O291" s="96"/>
      <c r="P291" s="96"/>
      <c r="V291" s="97"/>
      <c r="Z291" s="101"/>
      <c r="AL291" s="38"/>
      <c r="AO291" s="57"/>
    </row>
    <row r="292" spans="3:41" x14ac:dyDescent="0.25">
      <c r="C292" s="96"/>
      <c r="D292" s="96"/>
      <c r="L292" s="32"/>
      <c r="O292" s="96"/>
      <c r="P292" s="96"/>
      <c r="V292" s="97"/>
      <c r="Z292" s="101"/>
      <c r="AL292" s="38"/>
      <c r="AO292" s="57"/>
    </row>
    <row r="293" spans="3:41" x14ac:dyDescent="0.25">
      <c r="C293" s="96"/>
      <c r="D293" s="96"/>
      <c r="L293" s="32"/>
      <c r="O293" s="96"/>
      <c r="P293" s="96"/>
      <c r="V293" s="97"/>
      <c r="Z293" s="101"/>
      <c r="AL293" s="38"/>
      <c r="AO293" s="57"/>
    </row>
    <row r="294" spans="3:41" x14ac:dyDescent="0.25">
      <c r="C294" s="96"/>
      <c r="D294" s="96"/>
      <c r="L294" s="32"/>
      <c r="O294" s="96"/>
      <c r="P294" s="96"/>
      <c r="V294" s="97"/>
      <c r="AL294" s="38"/>
      <c r="AO294" s="57"/>
    </row>
    <row r="295" spans="3:41" x14ac:dyDescent="0.25">
      <c r="C295" s="96"/>
      <c r="D295" s="96"/>
      <c r="L295" s="32"/>
      <c r="O295" s="96"/>
      <c r="P295" s="96"/>
      <c r="V295" s="97"/>
      <c r="AL295" s="38"/>
      <c r="AO295" s="57"/>
    </row>
    <row r="296" spans="3:41" x14ac:dyDescent="0.25">
      <c r="C296" s="96"/>
      <c r="D296" s="96"/>
      <c r="L296" s="32"/>
      <c r="O296" s="96"/>
      <c r="P296" s="96"/>
      <c r="V296" s="97"/>
      <c r="AL296" s="38"/>
      <c r="AO296" s="57"/>
    </row>
    <row r="297" spans="3:41" x14ac:dyDescent="0.25">
      <c r="C297" s="96"/>
      <c r="D297" s="96"/>
      <c r="L297" s="32"/>
      <c r="O297" s="96"/>
      <c r="P297" s="96"/>
      <c r="V297" s="97"/>
      <c r="AL297" s="38"/>
      <c r="AO297" s="57"/>
    </row>
    <row r="298" spans="3:41" x14ac:dyDescent="0.25">
      <c r="C298" s="96"/>
      <c r="D298" s="96"/>
      <c r="L298" s="32"/>
      <c r="O298" s="96"/>
      <c r="P298" s="96"/>
      <c r="V298" s="97"/>
      <c r="AL298" s="38"/>
      <c r="AO298" s="57"/>
    </row>
    <row r="299" spans="3:41" x14ac:dyDescent="0.25">
      <c r="C299" s="96"/>
      <c r="D299" s="96"/>
      <c r="L299" s="32"/>
      <c r="O299" s="96"/>
      <c r="P299" s="96"/>
      <c r="V299" s="97"/>
      <c r="AL299" s="38"/>
      <c r="AO299" s="57"/>
    </row>
    <row r="300" spans="3:41" x14ac:dyDescent="0.25">
      <c r="C300" s="96"/>
      <c r="D300" s="96"/>
      <c r="L300" s="32"/>
      <c r="O300" s="96"/>
      <c r="P300" s="96"/>
      <c r="V300" s="97"/>
      <c r="AL300" s="38"/>
      <c r="AO300" s="57"/>
    </row>
  </sheetData>
  <autoFilter ref="A7:CP301"/>
  <mergeCells count="64">
    <mergeCell ref="A1:L1"/>
    <mergeCell ref="R3:R6"/>
    <mergeCell ref="B3:B6"/>
    <mergeCell ref="A3:A6"/>
    <mergeCell ref="F4:F6"/>
    <mergeCell ref="H5:H6"/>
    <mergeCell ref="G4:G6"/>
    <mergeCell ref="I5:I6"/>
    <mergeCell ref="H4:I4"/>
    <mergeCell ref="J4:J6"/>
    <mergeCell ref="E3:J3"/>
    <mergeCell ref="K3:K6"/>
    <mergeCell ref="C3:D4"/>
    <mergeCell ref="L3:L6"/>
    <mergeCell ref="C5:C6"/>
    <mergeCell ref="D5:D6"/>
    <mergeCell ref="BA3:BA6"/>
    <mergeCell ref="AX5:AX6"/>
    <mergeCell ref="AY5:AY6"/>
    <mergeCell ref="AR5:AR6"/>
    <mergeCell ref="AE3:AE6"/>
    <mergeCell ref="AF3:AF6"/>
    <mergeCell ref="AG3:AG6"/>
    <mergeCell ref="AH3:AH6"/>
    <mergeCell ref="AI3:AI6"/>
    <mergeCell ref="AQ5:AQ6"/>
    <mergeCell ref="AZ3:AZ6"/>
    <mergeCell ref="E4:E6"/>
    <mergeCell ref="BC3:BC6"/>
    <mergeCell ref="BD3:BD6"/>
    <mergeCell ref="M3:M6"/>
    <mergeCell ref="N3:N6"/>
    <mergeCell ref="O3:O6"/>
    <mergeCell ref="P3:P6"/>
    <mergeCell ref="S3:S6"/>
    <mergeCell ref="T3:T6"/>
    <mergeCell ref="U3:U6"/>
    <mergeCell ref="V3:W4"/>
    <mergeCell ref="W5:W6"/>
    <mergeCell ref="V5:V6"/>
    <mergeCell ref="X3:X6"/>
    <mergeCell ref="AA3:AA6"/>
    <mergeCell ref="Q3:Q6"/>
    <mergeCell ref="BB3:BB6"/>
    <mergeCell ref="BC1:BD1"/>
    <mergeCell ref="AN5:AN6"/>
    <mergeCell ref="AL5:AM5"/>
    <mergeCell ref="AW5:AW6"/>
    <mergeCell ref="AV5:AV6"/>
    <mergeCell ref="AT5:AT6"/>
    <mergeCell ref="AU5:AU6"/>
    <mergeCell ref="AS5:AS6"/>
    <mergeCell ref="AP5:AP6"/>
    <mergeCell ref="AO5:AO6"/>
    <mergeCell ref="AJ3:AQ4"/>
    <mergeCell ref="AJ5:AK5"/>
    <mergeCell ref="AR3:AU4"/>
    <mergeCell ref="AV3:AW4"/>
    <mergeCell ref="AX3:AY4"/>
    <mergeCell ref="AB3:AB6"/>
    <mergeCell ref="AC3:AC6"/>
    <mergeCell ref="AD3:AD6"/>
    <mergeCell ref="Y3:Y6"/>
    <mergeCell ref="Z3:Z6"/>
  </mergeCells>
  <pageMargins left="0.23622047244094491" right="0.23622047244094491" top="0.74803149606299213" bottom="0.74803149606299213" header="0.31496062992125984" footer="0.31496062992125984"/>
  <pageSetup paperSize="8" scale="16" fitToHeight="0" orientation="portrait" horizontalDpi="300" verticalDpi="300" r:id="rId1"/>
  <ignoredErrors>
    <ignoredError sqref="U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8"/>
  <sheetViews>
    <sheetView topLeftCell="A4" workbookViewId="0">
      <selection activeCell="W21" sqref="U21:W22"/>
    </sheetView>
  </sheetViews>
  <sheetFormatPr defaultColWidth="8.85546875" defaultRowHeight="30.75" customHeight="1" x14ac:dyDescent="0.25"/>
  <cols>
    <col min="1" max="1" width="29.42578125" style="5" customWidth="1"/>
    <col min="2" max="2" width="9.140625" style="5" customWidth="1"/>
    <col min="3" max="3" width="14.42578125" style="5" customWidth="1"/>
    <col min="4" max="4" width="9.140625" style="5" customWidth="1"/>
    <col min="5" max="5" width="14.42578125" style="6" customWidth="1"/>
    <col min="6" max="6" width="9.140625" style="5" customWidth="1"/>
    <col min="7" max="7" width="9.85546875" style="6" customWidth="1"/>
    <col min="8" max="8" width="9.140625" style="5" customWidth="1"/>
    <col min="9" max="9" width="9.140625" style="6" customWidth="1"/>
    <col min="10" max="10" width="9.140625" style="5" customWidth="1"/>
    <col min="11" max="11" width="9.85546875" style="6" customWidth="1"/>
    <col min="12" max="12" width="9.140625" style="5" customWidth="1"/>
    <col min="13" max="13" width="9.85546875" style="6" customWidth="1"/>
    <col min="14" max="14" width="9.140625" style="5" customWidth="1"/>
    <col min="15" max="15" width="10.7109375" style="6" customWidth="1"/>
    <col min="16" max="16" width="9.140625" style="5" customWidth="1"/>
    <col min="17" max="17" width="11.42578125" style="6" customWidth="1"/>
    <col min="18" max="18" width="9.140625" style="5" customWidth="1"/>
    <col min="19" max="19" width="9.85546875" style="6" customWidth="1"/>
    <col min="20" max="20" width="9.140625" style="5" customWidth="1"/>
    <col min="21" max="21" width="10.42578125" style="6" customWidth="1"/>
    <col min="22" max="22" width="9.140625" style="5" customWidth="1"/>
    <col min="23" max="23" width="11.85546875" style="6" customWidth="1"/>
    <col min="24" max="24" width="8.85546875" style="5"/>
    <col min="25" max="25" width="11" style="6" customWidth="1"/>
    <col min="26" max="26" width="8.85546875" style="5"/>
    <col min="27" max="27" width="10.28515625" style="6" customWidth="1"/>
    <col min="28" max="28" width="8.85546875" style="5"/>
    <col min="29" max="29" width="8.85546875" style="6"/>
    <col min="30" max="16384" width="8.85546875" style="5"/>
  </cols>
  <sheetData>
    <row r="1" spans="1:30" ht="30.75" customHeight="1" x14ac:dyDescent="0.25">
      <c r="A1" s="5" t="s">
        <v>110</v>
      </c>
    </row>
    <row r="3" spans="1:30" ht="30.75" customHeight="1" x14ac:dyDescent="0.25">
      <c r="A3" s="125" t="s">
        <v>111</v>
      </c>
      <c r="B3" s="125" t="s">
        <v>112</v>
      </c>
      <c r="C3" s="125"/>
      <c r="D3" s="125" t="s">
        <v>113</v>
      </c>
      <c r="E3" s="125"/>
      <c r="F3" s="125"/>
      <c r="G3" s="125"/>
      <c r="H3" s="125"/>
      <c r="I3" s="125"/>
      <c r="J3" s="125" t="s">
        <v>114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 t="s">
        <v>115</v>
      </c>
      <c r="Y3" s="125"/>
      <c r="Z3" s="125"/>
      <c r="AA3" s="125"/>
      <c r="AB3" s="125"/>
      <c r="AC3" s="125"/>
      <c r="AD3" s="7"/>
    </row>
    <row r="4" spans="1:30" ht="30.75" customHeight="1" x14ac:dyDescent="0.25">
      <c r="A4" s="125"/>
      <c r="B4" s="124" t="s">
        <v>116</v>
      </c>
      <c r="C4" s="124"/>
      <c r="D4" s="124" t="s">
        <v>116</v>
      </c>
      <c r="E4" s="124"/>
      <c r="F4" s="124" t="s">
        <v>117</v>
      </c>
      <c r="G4" s="124"/>
      <c r="H4" s="124" t="s">
        <v>120</v>
      </c>
      <c r="I4" s="124"/>
      <c r="J4" s="124" t="s">
        <v>116</v>
      </c>
      <c r="K4" s="126"/>
      <c r="L4" s="124" t="s">
        <v>118</v>
      </c>
      <c r="M4" s="126"/>
      <c r="N4" s="126"/>
      <c r="O4" s="126"/>
      <c r="P4" s="126"/>
      <c r="Q4" s="126"/>
      <c r="R4" s="124" t="s">
        <v>119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7"/>
    </row>
    <row r="5" spans="1:30" ht="60" customHeight="1" x14ac:dyDescent="0.25">
      <c r="A5" s="125"/>
      <c r="B5" s="124"/>
      <c r="C5" s="124"/>
      <c r="D5" s="124"/>
      <c r="E5" s="124"/>
      <c r="F5" s="124"/>
      <c r="G5" s="124"/>
      <c r="H5" s="124"/>
      <c r="I5" s="124"/>
      <c r="J5" s="126"/>
      <c r="K5" s="126"/>
      <c r="L5" s="124" t="s">
        <v>116</v>
      </c>
      <c r="M5" s="124"/>
      <c r="N5" s="124" t="s">
        <v>117</v>
      </c>
      <c r="O5" s="124"/>
      <c r="P5" s="124" t="s">
        <v>120</v>
      </c>
      <c r="Q5" s="124"/>
      <c r="R5" s="124" t="s">
        <v>116</v>
      </c>
      <c r="S5" s="124"/>
      <c r="T5" s="124" t="s">
        <v>117</v>
      </c>
      <c r="U5" s="124"/>
      <c r="V5" s="124" t="s">
        <v>120</v>
      </c>
      <c r="W5" s="124"/>
      <c r="X5" s="124" t="s">
        <v>116</v>
      </c>
      <c r="Y5" s="124"/>
      <c r="Z5" s="124" t="s">
        <v>121</v>
      </c>
      <c r="AA5" s="124"/>
      <c r="AB5" s="124" t="s">
        <v>122</v>
      </c>
      <c r="AC5" s="124"/>
      <c r="AD5" s="7"/>
    </row>
    <row r="6" spans="1:30" ht="30.75" customHeight="1" x14ac:dyDescent="0.25">
      <c r="A6" s="125"/>
      <c r="B6" s="3" t="s">
        <v>123</v>
      </c>
      <c r="C6" s="3" t="s">
        <v>173</v>
      </c>
      <c r="D6" s="3" t="s">
        <v>123</v>
      </c>
      <c r="E6" s="39" t="s">
        <v>173</v>
      </c>
      <c r="F6" s="3" t="s">
        <v>123</v>
      </c>
      <c r="G6" s="39" t="s">
        <v>173</v>
      </c>
      <c r="H6" s="3" t="s">
        <v>123</v>
      </c>
      <c r="I6" s="39" t="s">
        <v>173</v>
      </c>
      <c r="J6" s="30" t="s">
        <v>123</v>
      </c>
      <c r="K6" s="39" t="s">
        <v>173</v>
      </c>
      <c r="L6" s="30" t="s">
        <v>123</v>
      </c>
      <c r="M6" s="39" t="s">
        <v>173</v>
      </c>
      <c r="N6" s="30" t="s">
        <v>123</v>
      </c>
      <c r="O6" s="39" t="s">
        <v>173</v>
      </c>
      <c r="P6" s="30" t="s">
        <v>123</v>
      </c>
      <c r="Q6" s="39" t="s">
        <v>173</v>
      </c>
      <c r="R6" s="30" t="s">
        <v>123</v>
      </c>
      <c r="S6" s="39" t="s">
        <v>173</v>
      </c>
      <c r="T6" s="30" t="s">
        <v>123</v>
      </c>
      <c r="U6" s="39" t="s">
        <v>173</v>
      </c>
      <c r="V6" s="30" t="s">
        <v>123</v>
      </c>
      <c r="W6" s="39" t="s">
        <v>173</v>
      </c>
      <c r="X6" s="3" t="s">
        <v>123</v>
      </c>
      <c r="Y6" s="39" t="s">
        <v>173</v>
      </c>
      <c r="Z6" s="3" t="s">
        <v>123</v>
      </c>
      <c r="AA6" s="39" t="s">
        <v>173</v>
      </c>
      <c r="AB6" s="3" t="s">
        <v>123</v>
      </c>
      <c r="AC6" s="39" t="s">
        <v>173</v>
      </c>
      <c r="AD6" s="7"/>
    </row>
    <row r="7" spans="1:30" ht="42" customHeight="1" x14ac:dyDescent="0.25">
      <c r="A7" s="3" t="s">
        <v>124</v>
      </c>
      <c r="B7" s="3" t="s">
        <v>125</v>
      </c>
      <c r="C7" s="3" t="s">
        <v>126</v>
      </c>
      <c r="D7" s="3" t="s">
        <v>127</v>
      </c>
      <c r="E7" s="4" t="s">
        <v>128</v>
      </c>
      <c r="F7" s="3" t="s">
        <v>129</v>
      </c>
      <c r="G7" s="4" t="s">
        <v>130</v>
      </c>
      <c r="H7" s="3" t="s">
        <v>131</v>
      </c>
      <c r="I7" s="4" t="s">
        <v>132</v>
      </c>
      <c r="J7" s="30" t="s">
        <v>133</v>
      </c>
      <c r="K7" s="29" t="s">
        <v>134</v>
      </c>
      <c r="L7" s="30" t="s">
        <v>135</v>
      </c>
      <c r="M7" s="29" t="s">
        <v>136</v>
      </c>
      <c r="N7" s="30" t="s">
        <v>137</v>
      </c>
      <c r="O7" s="29" t="s">
        <v>138</v>
      </c>
      <c r="P7" s="30" t="s">
        <v>139</v>
      </c>
      <c r="Q7" s="29" t="s">
        <v>140</v>
      </c>
      <c r="R7" s="30" t="s">
        <v>141</v>
      </c>
      <c r="S7" s="29" t="s">
        <v>142</v>
      </c>
      <c r="T7" s="30" t="s">
        <v>143</v>
      </c>
      <c r="U7" s="29" t="s">
        <v>144</v>
      </c>
      <c r="V7" s="30" t="s">
        <v>145</v>
      </c>
      <c r="W7" s="29" t="s">
        <v>146</v>
      </c>
      <c r="X7" s="3" t="s">
        <v>147</v>
      </c>
      <c r="Y7" s="4" t="s">
        <v>148</v>
      </c>
      <c r="Z7" s="3" t="s">
        <v>149</v>
      </c>
      <c r="AA7" s="4" t="s">
        <v>150</v>
      </c>
      <c r="AB7" s="3" t="s">
        <v>151</v>
      </c>
      <c r="AC7" s="4" t="s">
        <v>152</v>
      </c>
      <c r="AD7" s="7"/>
    </row>
    <row r="8" spans="1:30" ht="30.75" customHeight="1" x14ac:dyDescent="0.25">
      <c r="A8" s="8" t="s">
        <v>172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f>V8</f>
        <v>59</v>
      </c>
      <c r="S8" s="9">
        <f>W8</f>
        <v>600513.52999999991</v>
      </c>
      <c r="T8" s="9">
        <v>0</v>
      </c>
      <c r="U8" s="9">
        <v>0</v>
      </c>
      <c r="V8" s="9">
        <f>V9+V10+V11+V12+V15</f>
        <v>59</v>
      </c>
      <c r="W8" s="9">
        <f>W9+W10+W11+W12+W15</f>
        <v>600513.52999999991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7"/>
    </row>
    <row r="9" spans="1:30" s="12" customFormat="1" ht="30.75" customHeight="1" x14ac:dyDescent="0.25">
      <c r="A9" s="10" t="s">
        <v>153</v>
      </c>
      <c r="B9" s="11">
        <v>0</v>
      </c>
      <c r="C9" s="1">
        <v>0</v>
      </c>
      <c r="D9" s="11">
        <v>0</v>
      </c>
      <c r="E9" s="1">
        <v>0</v>
      </c>
      <c r="F9" s="11">
        <v>0</v>
      </c>
      <c r="G9" s="1">
        <v>0</v>
      </c>
      <c r="H9" s="11">
        <v>0</v>
      </c>
      <c r="I9" s="1">
        <v>0</v>
      </c>
      <c r="J9" s="11">
        <v>0</v>
      </c>
      <c r="K9" s="1">
        <v>0</v>
      </c>
      <c r="L9" s="11">
        <v>0</v>
      </c>
      <c r="M9" s="1">
        <v>0</v>
      </c>
      <c r="N9" s="11">
        <v>0</v>
      </c>
      <c r="O9" s="1">
        <v>0</v>
      </c>
      <c r="P9" s="11">
        <v>0</v>
      </c>
      <c r="Q9" s="1">
        <v>0</v>
      </c>
      <c r="R9" s="11">
        <v>0</v>
      </c>
      <c r="S9" s="1">
        <v>0</v>
      </c>
      <c r="T9" s="11">
        <v>0</v>
      </c>
      <c r="U9" s="1">
        <v>0</v>
      </c>
      <c r="V9" s="11">
        <v>3</v>
      </c>
      <c r="W9" s="1">
        <v>201215.42</v>
      </c>
      <c r="X9" s="11">
        <v>0</v>
      </c>
      <c r="Y9" s="1">
        <v>0</v>
      </c>
      <c r="Z9" s="11">
        <v>0</v>
      </c>
      <c r="AA9" s="1">
        <v>0</v>
      </c>
      <c r="AB9" s="11">
        <v>0</v>
      </c>
      <c r="AC9" s="1">
        <v>0</v>
      </c>
      <c r="AD9" s="7"/>
    </row>
    <row r="10" spans="1:30" s="12" customFormat="1" ht="30.75" customHeight="1" x14ac:dyDescent="0.25">
      <c r="A10" s="10" t="s">
        <v>154</v>
      </c>
      <c r="B10" s="11">
        <v>0</v>
      </c>
      <c r="C10" s="1">
        <v>0</v>
      </c>
      <c r="D10" s="11">
        <v>0</v>
      </c>
      <c r="E10" s="1">
        <v>0</v>
      </c>
      <c r="F10" s="11">
        <v>0</v>
      </c>
      <c r="G10" s="1">
        <v>0</v>
      </c>
      <c r="H10" s="11">
        <v>0</v>
      </c>
      <c r="I10" s="1">
        <v>0</v>
      </c>
      <c r="J10" s="11">
        <v>0</v>
      </c>
      <c r="K10" s="1">
        <v>0</v>
      </c>
      <c r="L10" s="11">
        <v>0</v>
      </c>
      <c r="M10" s="1">
        <v>0</v>
      </c>
      <c r="N10" s="11">
        <v>0</v>
      </c>
      <c r="O10" s="1">
        <v>0</v>
      </c>
      <c r="P10" s="11">
        <v>0</v>
      </c>
      <c r="Q10" s="1">
        <v>0</v>
      </c>
      <c r="R10" s="11">
        <v>0</v>
      </c>
      <c r="S10" s="1">
        <v>0</v>
      </c>
      <c r="T10" s="11">
        <v>0</v>
      </c>
      <c r="U10" s="1">
        <v>0</v>
      </c>
      <c r="V10" s="11">
        <v>6</v>
      </c>
      <c r="W10" s="2">
        <v>284518.61</v>
      </c>
      <c r="X10" s="11">
        <v>0</v>
      </c>
      <c r="Y10" s="1">
        <v>0</v>
      </c>
      <c r="Z10" s="11">
        <v>0</v>
      </c>
      <c r="AA10" s="1">
        <v>0</v>
      </c>
      <c r="AB10" s="11">
        <v>0</v>
      </c>
      <c r="AC10" s="1">
        <v>0</v>
      </c>
      <c r="AD10" s="7"/>
    </row>
    <row r="11" spans="1:30" s="12" customFormat="1" ht="38.25" customHeight="1" x14ac:dyDescent="0.25">
      <c r="A11" s="10" t="s">
        <v>155</v>
      </c>
      <c r="B11" s="11">
        <v>0</v>
      </c>
      <c r="C11" s="1">
        <v>0</v>
      </c>
      <c r="D11" s="11">
        <v>0</v>
      </c>
      <c r="E11" s="1">
        <v>0</v>
      </c>
      <c r="F11" s="11">
        <v>0</v>
      </c>
      <c r="G11" s="1">
        <v>0</v>
      </c>
      <c r="H11" s="11">
        <v>0</v>
      </c>
      <c r="I11" s="1">
        <v>0</v>
      </c>
      <c r="J11" s="11">
        <v>0</v>
      </c>
      <c r="K11" s="1">
        <v>0</v>
      </c>
      <c r="L11" s="11">
        <v>0</v>
      </c>
      <c r="M11" s="1">
        <v>0</v>
      </c>
      <c r="N11" s="11">
        <v>0</v>
      </c>
      <c r="O11" s="1">
        <v>0</v>
      </c>
      <c r="P11" s="11">
        <v>0</v>
      </c>
      <c r="Q11" s="1">
        <v>0</v>
      </c>
      <c r="R11" s="11">
        <v>0</v>
      </c>
      <c r="S11" s="1">
        <v>0</v>
      </c>
      <c r="T11" s="11">
        <v>0</v>
      </c>
      <c r="U11" s="1">
        <v>0</v>
      </c>
      <c r="V11" s="11">
        <v>40</v>
      </c>
      <c r="W11" s="2">
        <v>103220.34</v>
      </c>
      <c r="X11" s="11">
        <v>0</v>
      </c>
      <c r="Y11" s="1">
        <v>0</v>
      </c>
      <c r="Z11" s="11">
        <v>0</v>
      </c>
      <c r="AA11" s="1">
        <v>0</v>
      </c>
      <c r="AB11" s="11">
        <v>0</v>
      </c>
      <c r="AC11" s="1">
        <v>0</v>
      </c>
      <c r="AD11" s="7"/>
    </row>
    <row r="12" spans="1:30" s="12" customFormat="1" ht="30.75" customHeight="1" x14ac:dyDescent="0.25">
      <c r="A12" s="10" t="s">
        <v>156</v>
      </c>
      <c r="B12" s="11">
        <v>0</v>
      </c>
      <c r="C12" s="1">
        <v>0</v>
      </c>
      <c r="D12" s="11">
        <v>0</v>
      </c>
      <c r="E12" s="1">
        <v>0</v>
      </c>
      <c r="F12" s="11">
        <v>0</v>
      </c>
      <c r="G12" s="1">
        <v>0</v>
      </c>
      <c r="H12" s="11">
        <v>0</v>
      </c>
      <c r="I12" s="1">
        <v>0</v>
      </c>
      <c r="J12" s="11">
        <v>0</v>
      </c>
      <c r="K12" s="1">
        <v>0</v>
      </c>
      <c r="L12" s="11">
        <v>0</v>
      </c>
      <c r="M12" s="1">
        <v>0</v>
      </c>
      <c r="N12" s="11">
        <v>0</v>
      </c>
      <c r="O12" s="1">
        <v>0</v>
      </c>
      <c r="P12" s="11">
        <v>0</v>
      </c>
      <c r="Q12" s="1">
        <v>0</v>
      </c>
      <c r="R12" s="11">
        <v>0</v>
      </c>
      <c r="S12" s="1">
        <v>0</v>
      </c>
      <c r="T12" s="11">
        <v>0</v>
      </c>
      <c r="U12" s="1">
        <v>0</v>
      </c>
      <c r="V12" s="11">
        <v>4</v>
      </c>
      <c r="W12" s="2">
        <v>8071.2</v>
      </c>
      <c r="X12" s="11">
        <v>0</v>
      </c>
      <c r="Y12" s="1">
        <v>0</v>
      </c>
      <c r="Z12" s="11">
        <v>0</v>
      </c>
      <c r="AA12" s="1">
        <v>0</v>
      </c>
      <c r="AB12" s="11">
        <v>0</v>
      </c>
      <c r="AC12" s="1">
        <v>0</v>
      </c>
      <c r="AD12" s="7"/>
    </row>
    <row r="13" spans="1:30" s="12" customFormat="1" ht="30.75" hidden="1" customHeight="1" x14ac:dyDescent="0.25">
      <c r="A13" s="10" t="s">
        <v>58</v>
      </c>
      <c r="B13" s="11"/>
      <c r="C13" s="1"/>
      <c r="D13" s="11"/>
      <c r="E13" s="1"/>
      <c r="F13" s="11"/>
      <c r="G13" s="1"/>
      <c r="H13" s="11"/>
      <c r="I13" s="1"/>
      <c r="J13" s="11"/>
      <c r="K13" s="1"/>
      <c r="L13" s="11"/>
      <c r="M13" s="1"/>
      <c r="N13" s="11"/>
      <c r="O13" s="1"/>
      <c r="P13" s="11"/>
      <c r="Q13" s="1"/>
      <c r="R13" s="11"/>
      <c r="S13" s="1"/>
      <c r="T13" s="11"/>
      <c r="U13" s="1"/>
      <c r="V13" s="11"/>
      <c r="W13" s="11"/>
      <c r="X13" s="11"/>
      <c r="Y13" s="1"/>
      <c r="Z13" s="11"/>
      <c r="AA13" s="1"/>
      <c r="AB13" s="11"/>
      <c r="AC13" s="1"/>
      <c r="AD13" s="7"/>
    </row>
    <row r="14" spans="1:30" s="12" customFormat="1" ht="30.75" hidden="1" customHeight="1" x14ac:dyDescent="0.25">
      <c r="A14" s="10" t="s">
        <v>157</v>
      </c>
      <c r="B14" s="11"/>
      <c r="C14" s="1"/>
      <c r="D14" s="11"/>
      <c r="E14" s="1"/>
      <c r="F14" s="11"/>
      <c r="G14" s="1"/>
      <c r="H14" s="11"/>
      <c r="I14" s="1"/>
      <c r="J14" s="11"/>
      <c r="K14" s="1"/>
      <c r="L14" s="11"/>
      <c r="M14" s="1"/>
      <c r="N14" s="11"/>
      <c r="O14" s="1"/>
      <c r="P14" s="11"/>
      <c r="Q14" s="1"/>
      <c r="R14" s="11"/>
      <c r="S14" s="1"/>
      <c r="T14" s="11"/>
      <c r="U14" s="1"/>
      <c r="V14" s="11"/>
      <c r="W14" s="11"/>
      <c r="X14" s="11"/>
      <c r="Y14" s="1"/>
      <c r="Z14" s="11"/>
      <c r="AA14" s="1"/>
      <c r="AB14" s="11"/>
      <c r="AC14" s="1"/>
      <c r="AD14" s="7"/>
    </row>
    <row r="15" spans="1:30" s="12" customFormat="1" ht="30.75" customHeight="1" x14ac:dyDescent="0.25">
      <c r="A15" s="10" t="s">
        <v>158</v>
      </c>
      <c r="B15" s="11">
        <v>0</v>
      </c>
      <c r="C15" s="1">
        <v>0</v>
      </c>
      <c r="D15" s="11">
        <v>0</v>
      </c>
      <c r="E15" s="1">
        <v>0</v>
      </c>
      <c r="F15" s="11">
        <v>0</v>
      </c>
      <c r="G15" s="1">
        <v>0</v>
      </c>
      <c r="H15" s="11">
        <v>0</v>
      </c>
      <c r="I15" s="1">
        <v>0</v>
      </c>
      <c r="J15" s="11">
        <v>0</v>
      </c>
      <c r="K15" s="1">
        <v>0</v>
      </c>
      <c r="L15" s="11">
        <v>0</v>
      </c>
      <c r="M15" s="1">
        <v>0</v>
      </c>
      <c r="N15" s="11">
        <v>0</v>
      </c>
      <c r="O15" s="1">
        <v>0</v>
      </c>
      <c r="P15" s="11">
        <v>0</v>
      </c>
      <c r="Q15" s="1">
        <v>0</v>
      </c>
      <c r="R15" s="11">
        <v>0</v>
      </c>
      <c r="S15" s="1">
        <v>0</v>
      </c>
      <c r="T15" s="11">
        <v>0</v>
      </c>
      <c r="U15" s="1">
        <v>0</v>
      </c>
      <c r="V15" s="11">
        <v>6</v>
      </c>
      <c r="W15" s="2">
        <v>3487.96</v>
      </c>
      <c r="X15" s="11">
        <v>0</v>
      </c>
      <c r="Y15" s="1">
        <v>0</v>
      </c>
      <c r="Z15" s="11">
        <v>0</v>
      </c>
      <c r="AA15" s="1">
        <v>0</v>
      </c>
      <c r="AB15" s="11">
        <v>0</v>
      </c>
      <c r="AC15" s="1">
        <v>0</v>
      </c>
      <c r="AD15" s="7"/>
    </row>
    <row r="16" spans="1:30" ht="30.7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7"/>
    </row>
    <row r="17" spans="1:30" ht="30.75" customHeight="1" x14ac:dyDescent="0.25">
      <c r="A17" s="13"/>
      <c r="B17" s="13"/>
      <c r="C17" s="13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7"/>
    </row>
    <row r="18" spans="1:30" ht="30.75" customHeight="1" x14ac:dyDescent="0.25">
      <c r="A18" s="7"/>
      <c r="B18" s="7"/>
      <c r="C18" s="7"/>
      <c r="D18" s="7"/>
      <c r="E18" s="14"/>
      <c r="F18" s="7"/>
      <c r="G18" s="14"/>
      <c r="H18" s="7"/>
      <c r="I18" s="14"/>
      <c r="J18" s="7"/>
      <c r="K18" s="14"/>
      <c r="L18" s="7"/>
      <c r="M18" s="14"/>
      <c r="N18" s="7"/>
      <c r="O18" s="14"/>
      <c r="P18" s="7"/>
      <c r="Q18" s="14"/>
      <c r="R18" s="7"/>
      <c r="S18" s="14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</row>
  </sheetData>
  <mergeCells count="24">
    <mergeCell ref="A3:A6"/>
    <mergeCell ref="B3:C3"/>
    <mergeCell ref="D3:I3"/>
    <mergeCell ref="J3:W3"/>
    <mergeCell ref="X3:AC3"/>
    <mergeCell ref="B4:C5"/>
    <mergeCell ref="D4:E5"/>
    <mergeCell ref="F4:G5"/>
    <mergeCell ref="H4:I5"/>
    <mergeCell ref="J4:K5"/>
    <mergeCell ref="V5:W5"/>
    <mergeCell ref="X5:Y5"/>
    <mergeCell ref="Z5:AA5"/>
    <mergeCell ref="AB5:AC5"/>
    <mergeCell ref="L4:Q4"/>
    <mergeCell ref="R4:W4"/>
    <mergeCell ref="X4:Y4"/>
    <mergeCell ref="Z4:AA4"/>
    <mergeCell ref="AB4:AC4"/>
    <mergeCell ref="L5:M5"/>
    <mergeCell ref="N5:O5"/>
    <mergeCell ref="P5:Q5"/>
    <mergeCell ref="R5:S5"/>
    <mergeCell ref="T5:U5"/>
  </mergeCells>
  <pageMargins left="0.25" right="0.25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3"/>
  <sheetViews>
    <sheetView workbookViewId="0">
      <selection activeCell="Y21" sqref="Y21"/>
    </sheetView>
  </sheetViews>
  <sheetFormatPr defaultColWidth="8.85546875" defaultRowHeight="12.75" x14ac:dyDescent="0.25"/>
  <cols>
    <col min="1" max="1" width="4.42578125" style="27" customWidth="1"/>
    <col min="2" max="2" width="27" style="27" customWidth="1"/>
    <col min="3" max="4" width="11.28515625" style="27" bestFit="1" customWidth="1"/>
    <col min="5" max="6" width="8.85546875" style="27" hidden="1" customWidth="1"/>
    <col min="7" max="7" width="13.85546875" style="27" hidden="1" customWidth="1"/>
    <col min="8" max="8" width="12.42578125" style="27" hidden="1" customWidth="1"/>
    <col min="9" max="9" width="9.85546875" style="27" bestFit="1" customWidth="1"/>
    <col min="10" max="10" width="9.85546875" style="27" customWidth="1"/>
    <col min="11" max="11" width="12.28515625" style="27" customWidth="1"/>
    <col min="12" max="12" width="11.85546875" style="27" customWidth="1"/>
    <col min="13" max="14" width="12" style="27" customWidth="1"/>
    <col min="15" max="15" width="12.28515625" style="27" hidden="1" customWidth="1"/>
    <col min="16" max="16" width="11.28515625" style="27" hidden="1" customWidth="1"/>
    <col min="17" max="20" width="8.85546875" style="27" hidden="1" customWidth="1"/>
    <col min="21" max="21" width="8.85546875" style="27"/>
    <col min="22" max="22" width="12" style="27" customWidth="1"/>
    <col min="23" max="23" width="12.7109375" style="27" customWidth="1"/>
    <col min="24" max="24" width="11.28515625" style="28" customWidth="1"/>
    <col min="25" max="25" width="11.28515625" style="28" bestFit="1" customWidth="1"/>
    <col min="26" max="26" width="0" style="27" hidden="1" customWidth="1"/>
    <col min="27" max="27" width="11.42578125" style="27" hidden="1" customWidth="1"/>
    <col min="28" max="28" width="9.85546875" style="27" hidden="1" customWidth="1"/>
    <col min="29" max="29" width="10.42578125" style="27" hidden="1" customWidth="1"/>
    <col min="30" max="30" width="9.85546875" style="27" bestFit="1" customWidth="1"/>
    <col min="31" max="31" width="11.42578125" style="27" bestFit="1" customWidth="1"/>
    <col min="32" max="16384" width="8.85546875" style="27"/>
  </cols>
  <sheetData>
    <row r="2" spans="1:29" s="15" customFormat="1" ht="36" customHeight="1" x14ac:dyDescent="0.25">
      <c r="A2" s="134" t="s">
        <v>382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9" s="15" customFormat="1" x14ac:dyDescent="0.25">
      <c r="B3" s="16"/>
      <c r="V3" s="135"/>
      <c r="W3" s="135"/>
      <c r="X3" s="135"/>
      <c r="Y3" s="135"/>
    </row>
    <row r="4" spans="1:29" s="15" customFormat="1" x14ac:dyDescent="0.25">
      <c r="B4" s="16"/>
    </row>
    <row r="5" spans="1:29" s="15" customFormat="1" x14ac:dyDescent="0.25">
      <c r="B5" s="16"/>
      <c r="H5" s="17"/>
      <c r="I5" s="17"/>
      <c r="J5" s="17"/>
      <c r="K5" s="17"/>
      <c r="L5" s="17"/>
      <c r="M5" s="17"/>
      <c r="N5" s="17"/>
    </row>
    <row r="6" spans="1:29" s="15" customFormat="1" x14ac:dyDescent="0.25">
      <c r="B6" s="16"/>
    </row>
    <row r="7" spans="1:29" s="15" customFormat="1" x14ac:dyDescent="0.25">
      <c r="A7" s="131" t="s">
        <v>159</v>
      </c>
      <c r="B7" s="136"/>
      <c r="C7" s="128" t="s">
        <v>59</v>
      </c>
      <c r="D7" s="128"/>
      <c r="E7" s="128" t="s">
        <v>160</v>
      </c>
      <c r="F7" s="128"/>
      <c r="G7" s="128" t="s">
        <v>161</v>
      </c>
      <c r="H7" s="128"/>
      <c r="I7" s="131" t="s">
        <v>60</v>
      </c>
      <c r="J7" s="129"/>
      <c r="K7" s="128" t="s">
        <v>162</v>
      </c>
      <c r="L7" s="128"/>
      <c r="M7" s="128" t="s">
        <v>56</v>
      </c>
      <c r="N7" s="128"/>
      <c r="O7" s="128" t="s">
        <v>163</v>
      </c>
      <c r="P7" s="128"/>
      <c r="Q7" s="128" t="s">
        <v>164</v>
      </c>
      <c r="R7" s="128"/>
      <c r="S7" s="128" t="s">
        <v>160</v>
      </c>
      <c r="T7" s="128"/>
      <c r="U7" s="128" t="s">
        <v>57</v>
      </c>
      <c r="V7" s="128"/>
      <c r="W7" s="129" t="s">
        <v>165</v>
      </c>
      <c r="X7" s="131" t="s">
        <v>166</v>
      </c>
      <c r="Y7" s="129"/>
      <c r="Z7" s="133"/>
      <c r="AA7" s="127"/>
      <c r="AB7" s="127"/>
      <c r="AC7" s="127"/>
    </row>
    <row r="8" spans="1:29" s="15" customFormat="1" x14ac:dyDescent="0.25">
      <c r="A8" s="137"/>
      <c r="B8" s="138"/>
      <c r="C8" s="128"/>
      <c r="D8" s="128"/>
      <c r="E8" s="128"/>
      <c r="F8" s="128"/>
      <c r="G8" s="128"/>
      <c r="H8" s="128"/>
      <c r="I8" s="132"/>
      <c r="J8" s="130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30"/>
      <c r="X8" s="132"/>
      <c r="Y8" s="130"/>
      <c r="Z8" s="133"/>
      <c r="AA8" s="127"/>
      <c r="AB8" s="127"/>
      <c r="AC8" s="127"/>
    </row>
    <row r="9" spans="1:29" s="15" customFormat="1" x14ac:dyDescent="0.25">
      <c r="A9" s="139"/>
      <c r="B9" s="140"/>
      <c r="C9" s="18" t="s">
        <v>167</v>
      </c>
      <c r="D9" s="18" t="s">
        <v>168</v>
      </c>
      <c r="E9" s="18" t="s">
        <v>167</v>
      </c>
      <c r="F9" s="18" t="s">
        <v>168</v>
      </c>
      <c r="G9" s="18" t="s">
        <v>167</v>
      </c>
      <c r="H9" s="18" t="s">
        <v>168</v>
      </c>
      <c r="I9" s="18" t="s">
        <v>167</v>
      </c>
      <c r="J9" s="18" t="s">
        <v>168</v>
      </c>
      <c r="K9" s="18" t="s">
        <v>167</v>
      </c>
      <c r="L9" s="18" t="s">
        <v>168</v>
      </c>
      <c r="M9" s="18" t="s">
        <v>167</v>
      </c>
      <c r="N9" s="18" t="s">
        <v>168</v>
      </c>
      <c r="O9" s="18" t="s">
        <v>167</v>
      </c>
      <c r="P9" s="18" t="s">
        <v>168</v>
      </c>
      <c r="Q9" s="18" t="s">
        <v>167</v>
      </c>
      <c r="R9" s="18" t="s">
        <v>168</v>
      </c>
      <c r="S9" s="18" t="s">
        <v>167</v>
      </c>
      <c r="T9" s="18" t="s">
        <v>168</v>
      </c>
      <c r="U9" s="18" t="s">
        <v>167</v>
      </c>
      <c r="V9" s="18" t="s">
        <v>168</v>
      </c>
      <c r="W9" s="18" t="s">
        <v>168</v>
      </c>
      <c r="X9" s="18" t="s">
        <v>167</v>
      </c>
      <c r="Y9" s="18" t="s">
        <v>168</v>
      </c>
    </row>
    <row r="10" spans="1:29" s="15" customFormat="1" ht="38.25" x14ac:dyDescent="0.25">
      <c r="A10" s="19">
        <v>1</v>
      </c>
      <c r="B10" s="20" t="s">
        <v>153</v>
      </c>
      <c r="C10" s="21">
        <v>203066.61</v>
      </c>
      <c r="D10" s="21">
        <v>201215.42</v>
      </c>
      <c r="E10" s="21"/>
      <c r="F10" s="21"/>
      <c r="G10" s="21"/>
      <c r="H10" s="21"/>
      <c r="I10" s="21">
        <v>0</v>
      </c>
      <c r="J10" s="21">
        <v>0</v>
      </c>
      <c r="K10" s="21">
        <v>0</v>
      </c>
      <c r="L10" s="21">
        <v>0</v>
      </c>
      <c r="M10" s="76">
        <v>0</v>
      </c>
      <c r="N10" s="21">
        <v>0</v>
      </c>
      <c r="O10" s="21"/>
      <c r="P10" s="21"/>
      <c r="Q10" s="21"/>
      <c r="R10" s="21"/>
      <c r="S10" s="21"/>
      <c r="T10" s="21"/>
      <c r="U10" s="21">
        <v>0</v>
      </c>
      <c r="V10" s="21">
        <v>0</v>
      </c>
      <c r="W10" s="21">
        <v>0</v>
      </c>
      <c r="X10" s="22">
        <f>C10</f>
        <v>203066.61</v>
      </c>
      <c r="Y10" s="23">
        <f>D10</f>
        <v>201215.42</v>
      </c>
    </row>
    <row r="11" spans="1:29" s="15" customFormat="1" ht="38.25" x14ac:dyDescent="0.25">
      <c r="A11" s="19">
        <v>2</v>
      </c>
      <c r="B11" s="20" t="s">
        <v>154</v>
      </c>
      <c r="C11" s="21">
        <v>295960</v>
      </c>
      <c r="D11" s="21">
        <v>284518.61</v>
      </c>
      <c r="E11" s="21"/>
      <c r="F11" s="21"/>
      <c r="G11" s="21"/>
      <c r="H11" s="21"/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1">
        <v>0</v>
      </c>
      <c r="O11" s="21"/>
      <c r="P11" s="21"/>
      <c r="Q11" s="21"/>
      <c r="R11" s="21"/>
      <c r="S11" s="21"/>
      <c r="T11" s="21"/>
      <c r="U11" s="21">
        <v>0</v>
      </c>
      <c r="V11" s="1">
        <v>0</v>
      </c>
      <c r="W11" s="21">
        <v>0</v>
      </c>
      <c r="X11" s="22">
        <f>C11</f>
        <v>295960</v>
      </c>
      <c r="Y11" s="23">
        <f>D11</f>
        <v>284518.61</v>
      </c>
    </row>
    <row r="12" spans="1:29" s="15" customFormat="1" ht="38.25" x14ac:dyDescent="0.25">
      <c r="A12" s="19">
        <v>3</v>
      </c>
      <c r="B12" s="20" t="s">
        <v>169</v>
      </c>
      <c r="C12" s="21">
        <v>54732.800000000003</v>
      </c>
      <c r="D12" s="21">
        <v>54100.55</v>
      </c>
      <c r="E12" s="21"/>
      <c r="F12" s="21"/>
      <c r="G12" s="21"/>
      <c r="H12" s="21"/>
      <c r="I12" s="21">
        <v>19310.32</v>
      </c>
      <c r="J12" s="21">
        <v>17283.29</v>
      </c>
      <c r="K12" s="21">
        <v>15238.56</v>
      </c>
      <c r="L12" s="21">
        <v>13778.24</v>
      </c>
      <c r="M12" s="21">
        <v>0</v>
      </c>
      <c r="N12" s="21">
        <v>0</v>
      </c>
      <c r="O12" s="21"/>
      <c r="P12" s="21"/>
      <c r="Q12" s="21"/>
      <c r="R12" s="21"/>
      <c r="S12" s="21"/>
      <c r="T12" s="21"/>
      <c r="U12" s="21">
        <v>0</v>
      </c>
      <c r="V12" s="21">
        <v>0</v>
      </c>
      <c r="W12" s="21">
        <v>18058.25</v>
      </c>
      <c r="X12" s="22">
        <f>C12+I12+K12</f>
        <v>89281.68</v>
      </c>
      <c r="Y12" s="23">
        <f>D12+J12+L12+W12</f>
        <v>103220.33</v>
      </c>
    </row>
    <row r="13" spans="1:29" s="15" customFormat="1" x14ac:dyDescent="0.25">
      <c r="A13" s="19">
        <v>4</v>
      </c>
      <c r="B13" s="20" t="s">
        <v>170</v>
      </c>
      <c r="C13" s="21">
        <v>4898.78</v>
      </c>
      <c r="D13" s="21">
        <v>4898.78</v>
      </c>
      <c r="E13" s="21"/>
      <c r="F13" s="21"/>
      <c r="G13" s="21"/>
      <c r="H13" s="21"/>
      <c r="I13" s="21">
        <v>3304.15</v>
      </c>
      <c r="J13" s="21">
        <v>3172.42</v>
      </c>
      <c r="K13" s="21">
        <v>0</v>
      </c>
      <c r="L13" s="21">
        <v>0</v>
      </c>
      <c r="M13" s="21">
        <v>0</v>
      </c>
      <c r="N13" s="21">
        <v>0</v>
      </c>
      <c r="O13" s="21"/>
      <c r="P13" s="21"/>
      <c r="Q13" s="21"/>
      <c r="R13" s="21"/>
      <c r="S13" s="21"/>
      <c r="T13" s="21"/>
      <c r="U13" s="21">
        <v>0</v>
      </c>
      <c r="V13" s="21">
        <v>0</v>
      </c>
      <c r="W13" s="21">
        <v>0</v>
      </c>
      <c r="X13" s="22">
        <f>C13+I13</f>
        <v>8202.93</v>
      </c>
      <c r="Y13" s="23">
        <f>D13+J13</f>
        <v>8071.2</v>
      </c>
    </row>
    <row r="14" spans="1:29" s="15" customFormat="1" x14ac:dyDescent="0.25">
      <c r="A14" s="19">
        <v>5</v>
      </c>
      <c r="B14" s="20" t="s">
        <v>171</v>
      </c>
      <c r="C14" s="21">
        <v>0</v>
      </c>
      <c r="D14" s="21">
        <v>0</v>
      </c>
      <c r="E14" s="21"/>
      <c r="F14" s="21"/>
      <c r="G14" s="21"/>
      <c r="H14" s="21"/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/>
      <c r="Q14" s="21"/>
      <c r="R14" s="21"/>
      <c r="S14" s="21"/>
      <c r="T14" s="21"/>
      <c r="U14" s="21">
        <v>0</v>
      </c>
      <c r="V14" s="21">
        <v>0</v>
      </c>
      <c r="W14" s="21">
        <v>0</v>
      </c>
      <c r="X14" s="22">
        <v>0</v>
      </c>
      <c r="Y14" s="23">
        <v>0</v>
      </c>
    </row>
    <row r="15" spans="1:29" s="15" customFormat="1" x14ac:dyDescent="0.25">
      <c r="A15" s="19">
        <v>6</v>
      </c>
      <c r="B15" s="20" t="s">
        <v>58</v>
      </c>
      <c r="C15" s="21">
        <v>0</v>
      </c>
      <c r="D15" s="21">
        <v>0</v>
      </c>
      <c r="E15" s="21"/>
      <c r="F15" s="21"/>
      <c r="G15" s="21"/>
      <c r="H15" s="21"/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>
        <v>0</v>
      </c>
      <c r="V15" s="21">
        <v>0</v>
      </c>
      <c r="W15" s="21">
        <v>0</v>
      </c>
      <c r="X15" s="22">
        <v>0</v>
      </c>
      <c r="Y15" s="23">
        <v>0</v>
      </c>
    </row>
    <row r="16" spans="1:29" s="15" customFormat="1" x14ac:dyDescent="0.25">
      <c r="A16" s="19">
        <v>7</v>
      </c>
      <c r="B16" s="20" t="s">
        <v>157</v>
      </c>
      <c r="C16" s="21">
        <v>0</v>
      </c>
      <c r="D16" s="21">
        <v>0</v>
      </c>
      <c r="E16" s="21"/>
      <c r="F16" s="21"/>
      <c r="G16" s="21"/>
      <c r="H16" s="21"/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/>
      <c r="P16" s="21"/>
      <c r="Q16" s="21"/>
      <c r="R16" s="21"/>
      <c r="S16" s="21"/>
      <c r="T16" s="21"/>
      <c r="U16" s="21">
        <v>0</v>
      </c>
      <c r="V16" s="21">
        <v>0</v>
      </c>
      <c r="W16" s="21">
        <v>0</v>
      </c>
      <c r="X16" s="22">
        <v>0</v>
      </c>
      <c r="Y16" s="23">
        <v>0</v>
      </c>
    </row>
    <row r="17" spans="1:30" s="15" customFormat="1" x14ac:dyDescent="0.25">
      <c r="A17" s="19">
        <v>8</v>
      </c>
      <c r="B17" s="20" t="s">
        <v>158</v>
      </c>
      <c r="C17" s="21">
        <v>0</v>
      </c>
      <c r="D17" s="21">
        <v>0</v>
      </c>
      <c r="E17" s="21"/>
      <c r="F17" s="21"/>
      <c r="G17" s="21"/>
      <c r="H17" s="21"/>
      <c r="I17" s="21">
        <v>2129.04</v>
      </c>
      <c r="J17" s="21">
        <v>2126.25</v>
      </c>
      <c r="K17" s="21">
        <v>0</v>
      </c>
      <c r="L17" s="21">
        <v>0</v>
      </c>
      <c r="M17" s="21">
        <v>0</v>
      </c>
      <c r="N17" s="21">
        <v>0</v>
      </c>
      <c r="O17" s="21"/>
      <c r="P17" s="21"/>
      <c r="Q17" s="21"/>
      <c r="R17" s="21"/>
      <c r="S17" s="21"/>
      <c r="T17" s="21"/>
      <c r="U17" s="21">
        <v>0</v>
      </c>
      <c r="V17" s="21">
        <v>0</v>
      </c>
      <c r="W17" s="21">
        <v>1361.77</v>
      </c>
      <c r="X17" s="22">
        <f>I17</f>
        <v>2129.04</v>
      </c>
      <c r="Y17" s="23">
        <f>J17+W17</f>
        <v>3488.02</v>
      </c>
    </row>
    <row r="18" spans="1:30" s="15" customFormat="1" x14ac:dyDescent="0.25">
      <c r="A18" s="24"/>
      <c r="B18" s="25" t="s">
        <v>166</v>
      </c>
      <c r="C18" s="22">
        <f>C10+C11+C12+C13+C14+C15+C16+C17</f>
        <v>558658.19000000006</v>
      </c>
      <c r="D18" s="22">
        <f>D10+D11+D12+D13</f>
        <v>544733.3600000001</v>
      </c>
      <c r="E18" s="22"/>
      <c r="F18" s="22"/>
      <c r="G18" s="22"/>
      <c r="H18" s="22"/>
      <c r="I18" s="22">
        <f>I12+I13+I17</f>
        <v>24743.510000000002</v>
      </c>
      <c r="J18" s="22">
        <f>J12+J13+J17</f>
        <v>22581.96</v>
      </c>
      <c r="K18" s="22">
        <f>K12</f>
        <v>15238.56</v>
      </c>
      <c r="L18" s="22">
        <f>L12</f>
        <v>13778.24</v>
      </c>
      <c r="M18" s="22">
        <v>0</v>
      </c>
      <c r="N18" s="22">
        <v>0</v>
      </c>
      <c r="O18" s="22"/>
      <c r="P18" s="22"/>
      <c r="Q18" s="22"/>
      <c r="R18" s="22"/>
      <c r="S18" s="22"/>
      <c r="T18" s="22"/>
      <c r="U18" s="22">
        <v>0</v>
      </c>
      <c r="V18" s="22">
        <v>0</v>
      </c>
      <c r="W18" s="22">
        <f>W12+W17</f>
        <v>19420.02</v>
      </c>
      <c r="X18" s="22">
        <f>X10+X11+X13+X17</f>
        <v>509358.57999999996</v>
      </c>
      <c r="Y18" s="23">
        <f>Y10+Y11+Y12+Y13+Y17</f>
        <v>600513.57999999996</v>
      </c>
      <c r="Z18" s="26">
        <f>X18-Y18</f>
        <v>-91155</v>
      </c>
      <c r="AA18" s="15">
        <f>Z18*100/X18</f>
        <v>-17.896037011882672</v>
      </c>
      <c r="AB18" s="26">
        <f>X18-260331</f>
        <v>249027.57999999996</v>
      </c>
      <c r="AC18" s="15">
        <f>Z18*100/AB18</f>
        <v>-36.604379322161833</v>
      </c>
      <c r="AD18" s="26"/>
    </row>
    <row r="21" spans="1:30" x14ac:dyDescent="0.25">
      <c r="X21" s="58"/>
    </row>
    <row r="22" spans="1:30" x14ac:dyDescent="0.25">
      <c r="P22" s="31"/>
    </row>
    <row r="23" spans="1:30" x14ac:dyDescent="0.25">
      <c r="P23" s="31"/>
    </row>
  </sheetData>
  <mergeCells count="17">
    <mergeCell ref="A2:Y2"/>
    <mergeCell ref="V3:Y3"/>
    <mergeCell ref="A7:B9"/>
    <mergeCell ref="C7:D8"/>
    <mergeCell ref="E7:F8"/>
    <mergeCell ref="G7:H8"/>
    <mergeCell ref="I7:J8"/>
    <mergeCell ref="K7:L8"/>
    <mergeCell ref="M7:N8"/>
    <mergeCell ref="O7:P8"/>
    <mergeCell ref="AB7:AC8"/>
    <mergeCell ref="Q7:R8"/>
    <mergeCell ref="S7:T8"/>
    <mergeCell ref="U7:V8"/>
    <mergeCell ref="W7:W8"/>
    <mergeCell ref="X7:Y8"/>
    <mergeCell ref="Z7:A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Губченко Олег Владимирович</cp:lastModifiedBy>
  <cp:lastPrinted>2014-02-03T08:39:40Z</cp:lastPrinted>
  <dcterms:created xsi:type="dcterms:W3CDTF">2011-11-18T07:59:33Z</dcterms:created>
  <dcterms:modified xsi:type="dcterms:W3CDTF">2014-03-03T05:38:03Z</dcterms:modified>
</cp:coreProperties>
</file>