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20700" windowHeight="8835"/>
  </bookViews>
  <sheets>
    <sheet name="06.2020" sheetId="1" r:id="rId1"/>
  </sheets>
  <definedNames>
    <definedName name="_xlnm.Print_Area" localSheetId="0">'06.2020'!$A$1:$AC$33</definedName>
  </definedNames>
  <calcPr calcId="145621"/>
</workbook>
</file>

<file path=xl/calcChain.xml><?xml version="1.0" encoding="utf-8"?>
<calcChain xmlns="http://schemas.openxmlformats.org/spreadsheetml/2006/main">
  <c r="A9" i="1" l="1"/>
  <c r="D20" i="1" l="1"/>
  <c r="AC32" i="1"/>
  <c r="AB32" i="1"/>
  <c r="AA32" i="1"/>
  <c r="Z32" i="1"/>
  <c r="Y31" i="1"/>
  <c r="Y30" i="1"/>
  <c r="Y29" i="1"/>
  <c r="Y28" i="1"/>
  <c r="Y27" i="1"/>
  <c r="Y26" i="1"/>
  <c r="Y25" i="1"/>
  <c r="Y24" i="1"/>
  <c r="Y23" i="1"/>
  <c r="Y22" i="1"/>
  <c r="Y21" i="1"/>
  <c r="AC20" i="1"/>
  <c r="AB20" i="1"/>
  <c r="AA20" i="1"/>
  <c r="Z20" i="1"/>
  <c r="Y19" i="1"/>
  <c r="Y18" i="1"/>
  <c r="Y17" i="1"/>
  <c r="Y16" i="1"/>
  <c r="Y15" i="1"/>
  <c r="Y14" i="1"/>
  <c r="Y13" i="1"/>
  <c r="Y12" i="1"/>
  <c r="Y11" i="1"/>
  <c r="Y10" i="1"/>
  <c r="Y9" i="1"/>
  <c r="S32" i="1"/>
  <c r="R32" i="1"/>
  <c r="Q32" i="1"/>
  <c r="P32" i="1"/>
  <c r="O31" i="1"/>
  <c r="O30" i="1"/>
  <c r="O29" i="1"/>
  <c r="O28" i="1"/>
  <c r="O27" i="1"/>
  <c r="O26" i="1"/>
  <c r="O25" i="1"/>
  <c r="O24" i="1"/>
  <c r="O23" i="1"/>
  <c r="O22" i="1"/>
  <c r="O21" i="1"/>
  <c r="S20" i="1"/>
  <c r="R20" i="1"/>
  <c r="Q20" i="1"/>
  <c r="P20" i="1"/>
  <c r="O19" i="1"/>
  <c r="O18" i="1"/>
  <c r="O17" i="1"/>
  <c r="O16" i="1"/>
  <c r="O15" i="1"/>
  <c r="O14" i="1"/>
  <c r="O13" i="1"/>
  <c r="O12" i="1"/>
  <c r="O11" i="1"/>
  <c r="O10" i="1"/>
  <c r="O9" i="1"/>
  <c r="Q33" i="1" l="1"/>
  <c r="S33" i="1"/>
  <c r="AA33" i="1"/>
  <c r="AC33" i="1"/>
  <c r="Y32" i="1"/>
  <c r="P33" i="1"/>
  <c r="R33" i="1"/>
  <c r="O32" i="1"/>
  <c r="Z33" i="1"/>
  <c r="AB33" i="1"/>
  <c r="Y20" i="1"/>
  <c r="Y33" i="1" s="1"/>
  <c r="O20" i="1"/>
  <c r="O33" i="1" s="1"/>
  <c r="T9" i="1"/>
  <c r="X32" i="1" l="1"/>
  <c r="W32" i="1"/>
  <c r="V32" i="1"/>
  <c r="U32" i="1"/>
  <c r="N32" i="1"/>
  <c r="M32" i="1"/>
  <c r="L32" i="1"/>
  <c r="K32" i="1"/>
  <c r="H32" i="1"/>
  <c r="G32" i="1"/>
  <c r="F32" i="1"/>
  <c r="D32" i="1"/>
  <c r="T31" i="1"/>
  <c r="J31" i="1"/>
  <c r="E31" i="1"/>
  <c r="T30" i="1"/>
  <c r="J30" i="1"/>
  <c r="E30" i="1"/>
  <c r="T29" i="1"/>
  <c r="J29" i="1"/>
  <c r="E29" i="1"/>
  <c r="T28" i="1"/>
  <c r="J28" i="1"/>
  <c r="E28" i="1"/>
  <c r="T27" i="1"/>
  <c r="J27" i="1"/>
  <c r="E27" i="1"/>
  <c r="T26" i="1"/>
  <c r="J26" i="1"/>
  <c r="E26" i="1"/>
  <c r="T25" i="1"/>
  <c r="J25" i="1"/>
  <c r="E25" i="1"/>
  <c r="T24" i="1"/>
  <c r="J24" i="1"/>
  <c r="I32" i="1"/>
  <c r="E24" i="1"/>
  <c r="C24" i="1" s="1"/>
  <c r="T23" i="1"/>
  <c r="J23" i="1"/>
  <c r="E23" i="1"/>
  <c r="T22" i="1"/>
  <c r="J22" i="1"/>
  <c r="E22" i="1"/>
  <c r="T21" i="1"/>
  <c r="J21" i="1"/>
  <c r="E21" i="1"/>
  <c r="T19" i="1"/>
  <c r="J19" i="1"/>
  <c r="E19" i="1"/>
  <c r="T18" i="1"/>
  <c r="J18" i="1"/>
  <c r="E18" i="1"/>
  <c r="T17" i="1"/>
  <c r="J17" i="1"/>
  <c r="E17" i="1"/>
  <c r="T16" i="1"/>
  <c r="J16" i="1"/>
  <c r="E16" i="1"/>
  <c r="T15" i="1"/>
  <c r="J15" i="1"/>
  <c r="E15" i="1"/>
  <c r="T14" i="1"/>
  <c r="J14" i="1"/>
  <c r="E14" i="1"/>
  <c r="T13" i="1"/>
  <c r="J13" i="1"/>
  <c r="E13" i="1"/>
  <c r="T12" i="1"/>
  <c r="J12" i="1"/>
  <c r="E12" i="1"/>
  <c r="T11" i="1"/>
  <c r="J11" i="1"/>
  <c r="E11" i="1"/>
  <c r="T10" i="1"/>
  <c r="J10" i="1"/>
  <c r="E10" i="1"/>
  <c r="X20" i="1"/>
  <c r="W20" i="1"/>
  <c r="U20" i="1"/>
  <c r="N20" i="1"/>
  <c r="M20" i="1"/>
  <c r="L20" i="1"/>
  <c r="J9" i="1"/>
  <c r="I20" i="1"/>
  <c r="H20" i="1"/>
  <c r="G20" i="1"/>
  <c r="F20" i="1"/>
  <c r="E9" i="1"/>
  <c r="C9" i="1" l="1"/>
  <c r="C12" i="1"/>
  <c r="C14" i="1"/>
  <c r="C16" i="1"/>
  <c r="C18" i="1"/>
  <c r="C21" i="1"/>
  <c r="C26" i="1"/>
  <c r="C28" i="1"/>
  <c r="C30" i="1"/>
  <c r="C10" i="1"/>
  <c r="C23" i="1"/>
  <c r="J32" i="1"/>
  <c r="C17" i="1"/>
  <c r="C22" i="1"/>
  <c r="C25" i="1"/>
  <c r="C27" i="1"/>
  <c r="C29" i="1"/>
  <c r="C31" i="1"/>
  <c r="C11" i="1"/>
  <c r="C13" i="1"/>
  <c r="C15" i="1"/>
  <c r="D33" i="1"/>
  <c r="C19" i="1"/>
  <c r="J20" i="1"/>
  <c r="T32" i="1"/>
  <c r="E20" i="1"/>
  <c r="T20" i="1"/>
  <c r="E32" i="1"/>
  <c r="C32" i="1" s="1"/>
  <c r="K20" i="1"/>
  <c r="V20" i="1"/>
  <c r="W33" i="1"/>
  <c r="C20" i="1" l="1"/>
  <c r="H33" i="1"/>
  <c r="M33" i="1"/>
  <c r="K33" i="1"/>
  <c r="U33" i="1"/>
  <c r="I33" i="1"/>
  <c r="N33" i="1"/>
  <c r="X33" i="1"/>
  <c r="V33" i="1" l="1"/>
  <c r="T33" i="1"/>
  <c r="J33" i="1"/>
  <c r="L33" i="1"/>
  <c r="G33" i="1"/>
  <c r="F33" i="1"/>
  <c r="E33" i="1" l="1"/>
  <c r="C33" i="1"/>
</calcChain>
</file>

<file path=xl/sharedStrings.xml><?xml version="1.0" encoding="utf-8"?>
<sst xmlns="http://schemas.openxmlformats.org/spreadsheetml/2006/main" count="72" uniqueCount="33">
  <si>
    <t>Группы потребителей</t>
  </si>
  <si>
    <t>Непромышленные потребители</t>
  </si>
  <si>
    <t xml:space="preserve">Население городское </t>
  </si>
  <si>
    <t>Население сельское</t>
  </si>
  <si>
    <t>Хозяйственные нужды</t>
  </si>
  <si>
    <t>Итого отпущено потребителям:</t>
  </si>
  <si>
    <t>Всего</t>
  </si>
  <si>
    <t>уровень напряжения</t>
  </si>
  <si>
    <t>ВН</t>
  </si>
  <si>
    <t>СН I</t>
  </si>
  <si>
    <t>СН II</t>
  </si>
  <si>
    <t>НН</t>
  </si>
  <si>
    <t>1 ценовая категория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</si>
  <si>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</si>
  <si>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</si>
  <si>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</si>
  <si>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</si>
  <si>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</si>
  <si>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</si>
  <si>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>3 и 5 ценовая категория</t>
  </si>
  <si>
    <t>Объем электрической энергии потребителей за отчетный месяц, тыс кВт ч</t>
  </si>
  <si>
    <t>Население и приравненные</t>
  </si>
  <si>
    <t>Приравненые к населению</t>
  </si>
  <si>
    <t>ВСЕГО</t>
  </si>
  <si>
    <t>в том числе</t>
  </si>
  <si>
    <t>сетевая организация</t>
  </si>
  <si>
    <t>Период</t>
  </si>
  <si>
    <t>Итого отпущено потребителям по всем сетевым организациям:</t>
  </si>
  <si>
    <t>Объем электрической мощности за отчетный месяц, МВт</t>
  </si>
  <si>
    <t>4 и 6 ценовая категория</t>
  </si>
  <si>
    <t>ПАО "Россети Северный Кавказ" - "Ингушэнерго"</t>
  </si>
  <si>
    <t>АО "Оборонэнерго"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</si>
  <si>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 45г,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</si>
</sst>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[$-419]mmmm\ yyyy;@"/>
    <numFmt numFmtId="165" formatCode="#,##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9"/>
      <name val="Tahoma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9" fontId="6" fillId="0" borderId="0" applyBorder="0">
      <alignment vertical="top"/>
    </xf>
  </cellStyleXfs>
  <cellXfs count="98">
    <xf numFmtId="0" fontId="0" fillId="0" borderId="0" xfId="0"/>
    <xf numFmtId="49" fontId="0" fillId="0" borderId="0" xfId="0" applyNumberFormat="1"/>
    <xf numFmtId="3" fontId="3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0" fontId="8" fillId="0" borderId="0" xfId="0" applyFont="1"/>
    <xf numFmtId="3" fontId="3" fillId="0" borderId="14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3" fontId="3" fillId="3" borderId="15" xfId="1" applyNumberFormat="1" applyFont="1" applyFill="1" applyBorder="1" applyAlignment="1">
      <alignment horizontal="center" vertical="center"/>
    </xf>
    <xf numFmtId="3" fontId="3" fillId="3" borderId="7" xfId="1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3" fontId="13" fillId="3" borderId="8" xfId="1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0" fontId="17" fillId="2" borderId="32" xfId="0" applyFont="1" applyFill="1" applyBorder="1" applyAlignment="1">
      <alignment horizontal="center" vertical="center" wrapText="1"/>
    </xf>
    <xf numFmtId="3" fontId="13" fillId="4" borderId="9" xfId="1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/>
    </xf>
    <xf numFmtId="3" fontId="10" fillId="4" borderId="9" xfId="1" applyNumberFormat="1" applyFont="1" applyFill="1" applyBorder="1" applyAlignment="1">
      <alignment horizontal="center" vertical="center"/>
    </xf>
    <xf numFmtId="3" fontId="10" fillId="4" borderId="9" xfId="0" applyNumberFormat="1" applyFont="1" applyFill="1" applyBorder="1" applyAlignment="1">
      <alignment horizontal="center"/>
    </xf>
    <xf numFmtId="3" fontId="10" fillId="4" borderId="21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justify" vertical="top" wrapText="1"/>
    </xf>
    <xf numFmtId="3" fontId="0" fillId="0" borderId="0" xfId="0" applyNumberFormat="1"/>
    <xf numFmtId="3" fontId="10" fillId="0" borderId="4" xfId="1" applyNumberFormat="1" applyFont="1" applyBorder="1" applyAlignment="1">
      <alignment horizontal="center" vertical="center"/>
    </xf>
    <xf numFmtId="3" fontId="12" fillId="0" borderId="4" xfId="1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/>
    </xf>
    <xf numFmtId="3" fontId="13" fillId="0" borderId="9" xfId="1" applyNumberFormat="1" applyFont="1" applyBorder="1" applyAlignment="1">
      <alignment horizontal="center" vertical="center"/>
    </xf>
    <xf numFmtId="3" fontId="10" fillId="0" borderId="6" xfId="1" applyNumberFormat="1" applyFont="1" applyBorder="1" applyAlignment="1">
      <alignment horizontal="center" vertical="center"/>
    </xf>
    <xf numFmtId="3" fontId="10" fillId="0" borderId="9" xfId="1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0" fontId="7" fillId="0" borderId="0" xfId="0" applyFont="1" applyBorder="1" applyAlignment="1">
      <alignment horizontal="justify" vertical="top" wrapText="1"/>
    </xf>
    <xf numFmtId="164" fontId="16" fillId="0" borderId="0" xfId="0" applyNumberFormat="1" applyFont="1" applyBorder="1" applyAlignment="1">
      <alignment horizontal="center"/>
    </xf>
    <xf numFmtId="165" fontId="10" fillId="0" borderId="14" xfId="1" applyNumberFormat="1" applyFont="1" applyBorder="1" applyAlignment="1">
      <alignment horizontal="center" vertical="center"/>
    </xf>
    <xf numFmtId="165" fontId="10" fillId="0" borderId="14" xfId="0" applyNumberFormat="1" applyFont="1" applyBorder="1" applyAlignment="1">
      <alignment horizontal="center"/>
    </xf>
    <xf numFmtId="165" fontId="10" fillId="0" borderId="31" xfId="0" applyNumberFormat="1" applyFont="1" applyBorder="1" applyAlignment="1">
      <alignment horizontal="center"/>
    </xf>
    <xf numFmtId="165" fontId="10" fillId="0" borderId="4" xfId="1" applyNumberFormat="1" applyFont="1" applyBorder="1" applyAlignment="1">
      <alignment horizontal="center" vertical="center"/>
    </xf>
    <xf numFmtId="165" fontId="15" fillId="0" borderId="9" xfId="1" applyNumberFormat="1" applyFont="1" applyBorder="1" applyAlignment="1">
      <alignment horizontal="center" vertical="center"/>
    </xf>
    <xf numFmtId="165" fontId="15" fillId="0" borderId="9" xfId="0" applyNumberFormat="1" applyFont="1" applyBorder="1" applyAlignment="1">
      <alignment horizontal="center"/>
    </xf>
    <xf numFmtId="165" fontId="15" fillId="0" borderId="21" xfId="0" applyNumberFormat="1" applyFont="1" applyBorder="1" applyAlignment="1">
      <alignment horizontal="center"/>
    </xf>
    <xf numFmtId="0" fontId="14" fillId="0" borderId="37" xfId="0" applyFont="1" applyBorder="1" applyAlignment="1">
      <alignment horizontal="right"/>
    </xf>
    <xf numFmtId="0" fontId="14" fillId="0" borderId="38" xfId="0" applyFont="1" applyBorder="1" applyAlignment="1">
      <alignment horizontal="right"/>
    </xf>
    <xf numFmtId="0" fontId="18" fillId="0" borderId="33" xfId="0" applyFont="1" applyBorder="1" applyAlignment="1">
      <alignment horizontal="left" vertical="top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textRotation="90" wrapText="1"/>
    </xf>
    <xf numFmtId="2" fontId="2" fillId="0" borderId="29" xfId="0" applyNumberFormat="1" applyFont="1" applyBorder="1" applyAlignment="1">
      <alignment horizontal="center" vertical="center" textRotation="90" wrapText="1"/>
    </xf>
    <xf numFmtId="2" fontId="2" fillId="0" borderId="30" xfId="0" applyNumberFormat="1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64" fontId="16" fillId="0" borderId="26" xfId="0" applyNumberFormat="1" applyFont="1" applyBorder="1" applyAlignment="1">
      <alignment horizontal="center"/>
    </xf>
    <xf numFmtId="164" fontId="16" fillId="0" borderId="17" xfId="0" applyNumberFormat="1" applyFont="1" applyBorder="1" applyAlignment="1">
      <alignment horizontal="center"/>
    </xf>
    <xf numFmtId="164" fontId="16" fillId="0" borderId="18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5"/>
  <sheetViews>
    <sheetView tabSelected="1" view="pageBreakPreview" zoomScale="85" zoomScaleNormal="80" zoomScaleSheetLayoutView="85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B4" sqref="B4:B8"/>
    </sheetView>
  </sheetViews>
  <sheetFormatPr defaultRowHeight="15" outlineLevelRow="1" outlineLevelCol="1" x14ac:dyDescent="0.25"/>
  <cols>
    <col min="2" max="2" width="52.85546875" customWidth="1"/>
    <col min="3" max="3" width="11.7109375" customWidth="1"/>
    <col min="4" max="4" width="13.28515625" customWidth="1"/>
    <col min="5" max="5" width="8.140625" customWidth="1"/>
    <col min="6" max="7" width="7.140625" customWidth="1"/>
    <col min="8" max="8" width="7" customWidth="1"/>
    <col min="9" max="9" width="8" customWidth="1"/>
    <col min="10" max="10" width="9.7109375" customWidth="1"/>
    <col min="11" max="11" width="7.5703125" customWidth="1"/>
    <col min="12" max="12" width="7.28515625" customWidth="1"/>
    <col min="13" max="13" width="7.5703125" customWidth="1"/>
    <col min="14" max="14" width="7.28515625" hidden="1" customWidth="1" outlineLevel="1"/>
    <col min="15" max="15" width="9.7109375" customWidth="1" collapsed="1"/>
    <col min="16" max="16" width="7.5703125" customWidth="1"/>
    <col min="17" max="17" width="7.28515625" hidden="1" customWidth="1" outlineLevel="1"/>
    <col min="18" max="18" width="7.5703125" customWidth="1" collapsed="1"/>
    <col min="19" max="19" width="7.28515625" customWidth="1"/>
    <col min="20" max="23" width="9" customWidth="1"/>
    <col min="24" max="24" width="9" hidden="1" customWidth="1" outlineLevel="1"/>
    <col min="25" max="25" width="10.140625" customWidth="1" collapsed="1"/>
    <col min="26" max="26" width="9" customWidth="1"/>
    <col min="27" max="27" width="9" hidden="1" customWidth="1" outlineLevel="1"/>
    <col min="28" max="28" width="9" customWidth="1" collapsed="1"/>
    <col min="29" max="29" width="9" customWidth="1"/>
  </cols>
  <sheetData>
    <row r="1" spans="1:30" ht="51" customHeight="1" x14ac:dyDescent="0.25">
      <c r="A1" s="89" t="s">
        <v>32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45"/>
      <c r="Z1" s="45"/>
      <c r="AA1" s="45"/>
      <c r="AB1" s="45"/>
      <c r="AC1" s="45"/>
    </row>
    <row r="2" spans="1:30" ht="16.5" thickBot="1" x14ac:dyDescent="0.3">
      <c r="A2" s="56" t="s">
        <v>30</v>
      </c>
      <c r="B2" s="56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spans="1:30" ht="16.5" x14ac:dyDescent="0.3">
      <c r="A3" s="60" t="s">
        <v>25</v>
      </c>
      <c r="B3" s="29" t="s">
        <v>26</v>
      </c>
      <c r="C3" s="71">
        <v>43983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3"/>
      <c r="Y3" s="46"/>
      <c r="Z3" s="46"/>
      <c r="AA3" s="46"/>
      <c r="AB3" s="46"/>
      <c r="AC3" s="46"/>
    </row>
    <row r="4" spans="1:30" ht="27.75" customHeight="1" x14ac:dyDescent="0.25">
      <c r="A4" s="61"/>
      <c r="B4" s="90" t="s">
        <v>0</v>
      </c>
      <c r="C4" s="92" t="s">
        <v>20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4"/>
      <c r="T4" s="80" t="s">
        <v>28</v>
      </c>
      <c r="U4" s="81"/>
      <c r="V4" s="81"/>
      <c r="W4" s="81"/>
      <c r="X4" s="82"/>
      <c r="Y4" s="80" t="s">
        <v>28</v>
      </c>
      <c r="Z4" s="81"/>
      <c r="AA4" s="81"/>
      <c r="AB4" s="81"/>
      <c r="AC4" s="82"/>
      <c r="AD4" s="1"/>
    </row>
    <row r="5" spans="1:30" x14ac:dyDescent="0.25">
      <c r="A5" s="61"/>
      <c r="B5" s="90"/>
      <c r="C5" s="76" t="s">
        <v>23</v>
      </c>
      <c r="D5" s="95" t="s">
        <v>24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7"/>
      <c r="T5" s="83"/>
      <c r="U5" s="84"/>
      <c r="V5" s="84"/>
      <c r="W5" s="84"/>
      <c r="X5" s="85"/>
      <c r="Y5" s="83"/>
      <c r="Z5" s="84"/>
      <c r="AA5" s="84"/>
      <c r="AB5" s="84"/>
      <c r="AC5" s="85"/>
      <c r="AD5" s="1"/>
    </row>
    <row r="6" spans="1:30" ht="15" customHeight="1" x14ac:dyDescent="0.25">
      <c r="A6" s="61"/>
      <c r="B6" s="90"/>
      <c r="C6" s="77"/>
      <c r="D6" s="74" t="s">
        <v>21</v>
      </c>
      <c r="E6" s="63" t="s">
        <v>12</v>
      </c>
      <c r="F6" s="64"/>
      <c r="G6" s="64"/>
      <c r="H6" s="64"/>
      <c r="I6" s="65"/>
      <c r="J6" s="63" t="s">
        <v>19</v>
      </c>
      <c r="K6" s="64"/>
      <c r="L6" s="64"/>
      <c r="M6" s="64"/>
      <c r="N6" s="64"/>
      <c r="O6" s="63" t="s">
        <v>29</v>
      </c>
      <c r="P6" s="64"/>
      <c r="Q6" s="64"/>
      <c r="R6" s="64"/>
      <c r="S6" s="64"/>
      <c r="T6" s="83" t="s">
        <v>19</v>
      </c>
      <c r="U6" s="84"/>
      <c r="V6" s="84"/>
      <c r="W6" s="84"/>
      <c r="X6" s="85"/>
      <c r="Y6" s="83" t="s">
        <v>29</v>
      </c>
      <c r="Z6" s="84"/>
      <c r="AA6" s="84"/>
      <c r="AB6" s="84"/>
      <c r="AC6" s="85"/>
    </row>
    <row r="7" spans="1:30" ht="15" customHeight="1" x14ac:dyDescent="0.25">
      <c r="A7" s="61"/>
      <c r="B7" s="90"/>
      <c r="C7" s="77"/>
      <c r="D7" s="74"/>
      <c r="E7" s="69" t="s">
        <v>6</v>
      </c>
      <c r="F7" s="69" t="s">
        <v>7</v>
      </c>
      <c r="G7" s="69"/>
      <c r="H7" s="69"/>
      <c r="I7" s="69"/>
      <c r="J7" s="69" t="s">
        <v>6</v>
      </c>
      <c r="K7" s="69" t="s">
        <v>7</v>
      </c>
      <c r="L7" s="69"/>
      <c r="M7" s="69"/>
      <c r="N7" s="79"/>
      <c r="O7" s="69" t="s">
        <v>6</v>
      </c>
      <c r="P7" s="69" t="s">
        <v>7</v>
      </c>
      <c r="Q7" s="69"/>
      <c r="R7" s="69"/>
      <c r="S7" s="79"/>
      <c r="T7" s="86" t="s">
        <v>6</v>
      </c>
      <c r="U7" s="86" t="s">
        <v>7</v>
      </c>
      <c r="V7" s="86"/>
      <c r="W7" s="86"/>
      <c r="X7" s="88"/>
      <c r="Y7" s="86" t="s">
        <v>6</v>
      </c>
      <c r="Z7" s="86" t="s">
        <v>7</v>
      </c>
      <c r="AA7" s="86"/>
      <c r="AB7" s="86"/>
      <c r="AC7" s="88"/>
    </row>
    <row r="8" spans="1:30" ht="15.75" thickBot="1" x14ac:dyDescent="0.3">
      <c r="A8" s="62"/>
      <c r="B8" s="91"/>
      <c r="C8" s="78"/>
      <c r="D8" s="75"/>
      <c r="E8" s="70"/>
      <c r="F8" s="6" t="s">
        <v>8</v>
      </c>
      <c r="G8" s="6" t="s">
        <v>9</v>
      </c>
      <c r="H8" s="6" t="s">
        <v>10</v>
      </c>
      <c r="I8" s="6" t="s">
        <v>11</v>
      </c>
      <c r="J8" s="70"/>
      <c r="K8" s="6" t="s">
        <v>8</v>
      </c>
      <c r="L8" s="6" t="s">
        <v>9</v>
      </c>
      <c r="M8" s="6" t="s">
        <v>10</v>
      </c>
      <c r="N8" s="7" t="s">
        <v>11</v>
      </c>
      <c r="O8" s="70"/>
      <c r="P8" s="6" t="s">
        <v>8</v>
      </c>
      <c r="Q8" s="6" t="s">
        <v>9</v>
      </c>
      <c r="R8" s="6" t="s">
        <v>10</v>
      </c>
      <c r="S8" s="7" t="s">
        <v>11</v>
      </c>
      <c r="T8" s="87"/>
      <c r="U8" s="8" t="s">
        <v>8</v>
      </c>
      <c r="V8" s="8" t="s">
        <v>9</v>
      </c>
      <c r="W8" s="8" t="s">
        <v>10</v>
      </c>
      <c r="X8" s="9" t="s">
        <v>11</v>
      </c>
      <c r="Y8" s="87"/>
      <c r="Z8" s="8" t="s">
        <v>8</v>
      </c>
      <c r="AA8" s="8" t="s">
        <v>9</v>
      </c>
      <c r="AB8" s="8" t="s">
        <v>10</v>
      </c>
      <c r="AC8" s="9" t="s">
        <v>11</v>
      </c>
    </row>
    <row r="9" spans="1:30" ht="15.75" customHeight="1" x14ac:dyDescent="0.25">
      <c r="A9" s="66" t="str">
        <f>A2</f>
        <v>ПАО "Россети Северный Кавказ" - "Ингушэнерго"</v>
      </c>
      <c r="B9" s="10" t="s">
        <v>13</v>
      </c>
      <c r="C9" s="15">
        <f>E9+J9+D9+O9</f>
        <v>1662.194</v>
      </c>
      <c r="D9" s="5"/>
      <c r="E9" s="5">
        <f>F9+G9+H9+I9</f>
        <v>742.90499999999997</v>
      </c>
      <c r="F9" s="20">
        <v>0</v>
      </c>
      <c r="G9" s="20">
        <v>0.92</v>
      </c>
      <c r="H9" s="20">
        <v>592.58900000000006</v>
      </c>
      <c r="I9" s="20">
        <v>149.39599999999999</v>
      </c>
      <c r="J9" s="5">
        <f t="shared" ref="J9:J19" si="0">K9+L9+M9+N9</f>
        <v>532.31799999999998</v>
      </c>
      <c r="K9" s="20">
        <v>378</v>
      </c>
      <c r="L9" s="20">
        <v>24.140999999999998</v>
      </c>
      <c r="M9" s="20">
        <v>130.17699999999999</v>
      </c>
      <c r="N9" s="20">
        <v>0</v>
      </c>
      <c r="O9" s="5">
        <f t="shared" ref="O9:O19" si="1">P9+Q9+R9+S9</f>
        <v>386.971</v>
      </c>
      <c r="P9" s="20">
        <v>370.4</v>
      </c>
      <c r="Q9" s="20">
        <v>6</v>
      </c>
      <c r="R9" s="20">
        <v>10.571</v>
      </c>
      <c r="S9" s="20">
        <v>0</v>
      </c>
      <c r="T9" s="47">
        <f>U9+V9+W9+X9</f>
        <v>0.69700000000000006</v>
      </c>
      <c r="U9" s="48">
        <v>0.48299999999999998</v>
      </c>
      <c r="V9" s="48">
        <v>3.4000000000000002E-2</v>
      </c>
      <c r="W9" s="48">
        <v>0.18</v>
      </c>
      <c r="X9" s="49">
        <v>0</v>
      </c>
      <c r="Y9" s="47">
        <f>Z9+AA9+AB9+AC9</f>
        <v>0.53700000000000003</v>
      </c>
      <c r="Z9" s="48">
        <v>0.51400000000000001</v>
      </c>
      <c r="AA9" s="48">
        <v>8.0000000000000002E-3</v>
      </c>
      <c r="AB9" s="48">
        <v>1.4999999999999999E-2</v>
      </c>
      <c r="AC9" s="49">
        <v>0</v>
      </c>
    </row>
    <row r="10" spans="1:30" ht="15" hidden="1" customHeight="1" outlineLevel="1" x14ac:dyDescent="0.25">
      <c r="A10" s="67"/>
      <c r="B10" s="11" t="s">
        <v>14</v>
      </c>
      <c r="C10" s="15">
        <f t="shared" ref="C10:C18" si="2">E10+J10+D10+O10</f>
        <v>0</v>
      </c>
      <c r="D10" s="2"/>
      <c r="E10" s="2">
        <f t="shared" ref="E10:E19" si="3">F10+G10+H10+I10</f>
        <v>0</v>
      </c>
      <c r="F10" s="21">
        <v>0</v>
      </c>
      <c r="G10" s="21">
        <v>0</v>
      </c>
      <c r="H10" s="21">
        <v>0</v>
      </c>
      <c r="I10" s="21">
        <v>0</v>
      </c>
      <c r="J10" s="2">
        <f t="shared" si="0"/>
        <v>0</v>
      </c>
      <c r="K10" s="21">
        <v>0</v>
      </c>
      <c r="L10" s="21">
        <v>0</v>
      </c>
      <c r="M10" s="21">
        <v>0</v>
      </c>
      <c r="N10" s="21">
        <v>0</v>
      </c>
      <c r="O10" s="2">
        <f t="shared" si="1"/>
        <v>0</v>
      </c>
      <c r="P10" s="21">
        <v>0</v>
      </c>
      <c r="Q10" s="21">
        <v>0</v>
      </c>
      <c r="R10" s="21">
        <v>0</v>
      </c>
      <c r="S10" s="21">
        <v>0</v>
      </c>
      <c r="T10" s="50">
        <f t="shared" ref="T10:T19" si="4">U10+V10+W10+X10</f>
        <v>0</v>
      </c>
      <c r="U10" s="48">
        <v>0</v>
      </c>
      <c r="V10" s="48">
        <v>0</v>
      </c>
      <c r="W10" s="48">
        <v>0</v>
      </c>
      <c r="X10" s="49">
        <v>0</v>
      </c>
      <c r="Y10" s="50">
        <f t="shared" ref="Y10:Y19" si="5">Z10+AA10+AB10+AC10</f>
        <v>0</v>
      </c>
      <c r="Z10" s="48">
        <v>0</v>
      </c>
      <c r="AA10" s="48">
        <v>0</v>
      </c>
      <c r="AB10" s="48">
        <v>0</v>
      </c>
      <c r="AC10" s="49">
        <v>0</v>
      </c>
    </row>
    <row r="11" spans="1:30" ht="15" hidden="1" customHeight="1" outlineLevel="1" x14ac:dyDescent="0.25">
      <c r="A11" s="67"/>
      <c r="B11" s="11" t="s">
        <v>15</v>
      </c>
      <c r="C11" s="15">
        <f t="shared" si="2"/>
        <v>0</v>
      </c>
      <c r="D11" s="2"/>
      <c r="E11" s="2">
        <f t="shared" si="3"/>
        <v>0</v>
      </c>
      <c r="F11" s="21">
        <v>0</v>
      </c>
      <c r="G11" s="21">
        <v>0</v>
      </c>
      <c r="H11" s="21">
        <v>0</v>
      </c>
      <c r="I11" s="21">
        <v>0</v>
      </c>
      <c r="J11" s="2">
        <f t="shared" si="0"/>
        <v>0</v>
      </c>
      <c r="K11" s="21">
        <v>0</v>
      </c>
      <c r="L11" s="21">
        <v>0</v>
      </c>
      <c r="M11" s="21">
        <v>0</v>
      </c>
      <c r="N11" s="21">
        <v>0</v>
      </c>
      <c r="O11" s="2">
        <f t="shared" si="1"/>
        <v>0</v>
      </c>
      <c r="P11" s="21">
        <v>0</v>
      </c>
      <c r="Q11" s="21">
        <v>0</v>
      </c>
      <c r="R11" s="21">
        <v>0</v>
      </c>
      <c r="S11" s="21">
        <v>0</v>
      </c>
      <c r="T11" s="50">
        <f t="shared" si="4"/>
        <v>0</v>
      </c>
      <c r="U11" s="48">
        <v>0</v>
      </c>
      <c r="V11" s="48">
        <v>0</v>
      </c>
      <c r="W11" s="48">
        <v>0</v>
      </c>
      <c r="X11" s="49">
        <v>0</v>
      </c>
      <c r="Y11" s="50">
        <f t="shared" si="5"/>
        <v>0</v>
      </c>
      <c r="Z11" s="48">
        <v>0</v>
      </c>
      <c r="AA11" s="48">
        <v>0</v>
      </c>
      <c r="AB11" s="48">
        <v>0</v>
      </c>
      <c r="AC11" s="49">
        <v>0</v>
      </c>
    </row>
    <row r="12" spans="1:30" collapsed="1" x14ac:dyDescent="0.25">
      <c r="A12" s="67"/>
      <c r="B12" s="11" t="s">
        <v>1</v>
      </c>
      <c r="C12" s="15">
        <f t="shared" si="2"/>
        <v>8962.6140000000014</v>
      </c>
      <c r="D12" s="2"/>
      <c r="E12" s="2">
        <f t="shared" si="3"/>
        <v>3891.9640000000009</v>
      </c>
      <c r="F12" s="21">
        <v>51.48</v>
      </c>
      <c r="G12" s="21">
        <v>20.420000000000002</v>
      </c>
      <c r="H12" s="21">
        <v>2793.8770000000004</v>
      </c>
      <c r="I12" s="21">
        <v>1026.1870000000001</v>
      </c>
      <c r="J12" s="2">
        <f t="shared" si="0"/>
        <v>4698.7719999999999</v>
      </c>
      <c r="K12" s="21">
        <v>0</v>
      </c>
      <c r="L12" s="21">
        <v>1835.1849999999999</v>
      </c>
      <c r="M12" s="21">
        <v>2862.64</v>
      </c>
      <c r="N12" s="21">
        <v>0.94699999999999995</v>
      </c>
      <c r="O12" s="2">
        <f t="shared" si="1"/>
        <v>371.87799999999999</v>
      </c>
      <c r="P12" s="21">
        <v>201.56</v>
      </c>
      <c r="Q12" s="21">
        <v>30.75</v>
      </c>
      <c r="R12" s="21">
        <v>56.767000000000003</v>
      </c>
      <c r="S12" s="21">
        <v>82.801000000000002</v>
      </c>
      <c r="T12" s="50">
        <f t="shared" si="4"/>
        <v>6.5330000000000004</v>
      </c>
      <c r="U12" s="48">
        <v>0</v>
      </c>
      <c r="V12" s="48">
        <v>2.5489999999999999</v>
      </c>
      <c r="W12" s="48">
        <v>3.9829999999999997</v>
      </c>
      <c r="X12" s="49">
        <v>1E-3</v>
      </c>
      <c r="Y12" s="50">
        <f t="shared" si="5"/>
        <v>0.51400000000000001</v>
      </c>
      <c r="Z12" s="48">
        <v>0.28000000000000003</v>
      </c>
      <c r="AA12" s="48">
        <v>3.1E-2</v>
      </c>
      <c r="AB12" s="48">
        <v>8.2000000000000003E-2</v>
      </c>
      <c r="AC12" s="49">
        <v>0.121</v>
      </c>
    </row>
    <row r="13" spans="1:30" x14ac:dyDescent="0.25">
      <c r="A13" s="67"/>
      <c r="B13" s="11" t="s">
        <v>16</v>
      </c>
      <c r="C13" s="15">
        <f t="shared" si="2"/>
        <v>366.19499999999999</v>
      </c>
      <c r="D13" s="2"/>
      <c r="E13" s="2">
        <f t="shared" si="3"/>
        <v>28.315000000000001</v>
      </c>
      <c r="F13" s="21">
        <v>0</v>
      </c>
      <c r="G13" s="21">
        <v>0</v>
      </c>
      <c r="H13" s="21">
        <v>20.571000000000002</v>
      </c>
      <c r="I13" s="21">
        <v>7.7439999999999998</v>
      </c>
      <c r="J13" s="2">
        <f t="shared" si="0"/>
        <v>0</v>
      </c>
      <c r="K13" s="21">
        <v>0</v>
      </c>
      <c r="L13" s="21">
        <v>0</v>
      </c>
      <c r="M13" s="21">
        <v>0</v>
      </c>
      <c r="N13" s="21">
        <v>0</v>
      </c>
      <c r="O13" s="2">
        <f t="shared" si="1"/>
        <v>337.88</v>
      </c>
      <c r="P13" s="21">
        <v>303.14</v>
      </c>
      <c r="Q13" s="21">
        <v>34.74</v>
      </c>
      <c r="R13" s="21">
        <v>0</v>
      </c>
      <c r="S13" s="21">
        <v>0</v>
      </c>
      <c r="T13" s="50">
        <f t="shared" si="4"/>
        <v>0</v>
      </c>
      <c r="U13" s="48">
        <v>0</v>
      </c>
      <c r="V13" s="48">
        <v>0</v>
      </c>
      <c r="W13" s="48">
        <v>0</v>
      </c>
      <c r="X13" s="49">
        <v>0</v>
      </c>
      <c r="Y13" s="50">
        <f t="shared" si="5"/>
        <v>0.46899999999999997</v>
      </c>
      <c r="Z13" s="48">
        <v>0.42099999999999999</v>
      </c>
      <c r="AA13" s="48">
        <v>4.8000000000000001E-2</v>
      </c>
      <c r="AB13" s="48">
        <v>0</v>
      </c>
      <c r="AC13" s="49">
        <v>0</v>
      </c>
    </row>
    <row r="14" spans="1:30" x14ac:dyDescent="0.25">
      <c r="A14" s="67"/>
      <c r="B14" s="11" t="s">
        <v>17</v>
      </c>
      <c r="C14" s="15">
        <f t="shared" si="2"/>
        <v>5523.8880000000008</v>
      </c>
      <c r="D14" s="2"/>
      <c r="E14" s="2">
        <f t="shared" si="3"/>
        <v>4741.4400000000005</v>
      </c>
      <c r="F14" s="21">
        <v>100.601</v>
      </c>
      <c r="G14" s="21">
        <v>38.4</v>
      </c>
      <c r="H14" s="21">
        <v>3005.85</v>
      </c>
      <c r="I14" s="21">
        <v>1596.5889999999999</v>
      </c>
      <c r="J14" s="2">
        <f t="shared" si="0"/>
        <v>782.44799999999998</v>
      </c>
      <c r="K14" s="21">
        <v>0</v>
      </c>
      <c r="L14" s="21">
        <v>0</v>
      </c>
      <c r="M14" s="21">
        <v>782.44799999999998</v>
      </c>
      <c r="N14" s="21">
        <v>0</v>
      </c>
      <c r="O14" s="2">
        <f t="shared" si="1"/>
        <v>0</v>
      </c>
      <c r="P14" s="21">
        <v>0</v>
      </c>
      <c r="Q14" s="21">
        <v>0</v>
      </c>
      <c r="R14" s="21">
        <v>0</v>
      </c>
      <c r="S14" s="21">
        <v>0</v>
      </c>
      <c r="T14" s="50">
        <f t="shared" si="4"/>
        <v>1.087</v>
      </c>
      <c r="U14" s="48">
        <v>0</v>
      </c>
      <c r="V14" s="48">
        <v>0</v>
      </c>
      <c r="W14" s="48">
        <v>1.087</v>
      </c>
      <c r="X14" s="49">
        <v>0</v>
      </c>
      <c r="Y14" s="50">
        <f t="shared" si="5"/>
        <v>0</v>
      </c>
      <c r="Z14" s="48">
        <v>0</v>
      </c>
      <c r="AA14" s="48">
        <v>0</v>
      </c>
      <c r="AB14" s="48">
        <v>0</v>
      </c>
      <c r="AC14" s="49">
        <v>0</v>
      </c>
    </row>
    <row r="15" spans="1:30" x14ac:dyDescent="0.25">
      <c r="A15" s="67"/>
      <c r="B15" s="11" t="s">
        <v>18</v>
      </c>
      <c r="C15" s="15">
        <f t="shared" si="2"/>
        <v>0</v>
      </c>
      <c r="D15" s="2"/>
      <c r="E15" s="2">
        <f t="shared" si="3"/>
        <v>0</v>
      </c>
      <c r="F15" s="21">
        <v>0</v>
      </c>
      <c r="G15" s="21">
        <v>0</v>
      </c>
      <c r="H15" s="21">
        <v>0</v>
      </c>
      <c r="I15" s="21">
        <v>0</v>
      </c>
      <c r="J15" s="2">
        <f t="shared" si="0"/>
        <v>0</v>
      </c>
      <c r="K15" s="21">
        <v>0</v>
      </c>
      <c r="L15" s="21">
        <v>0</v>
      </c>
      <c r="M15" s="21">
        <v>0</v>
      </c>
      <c r="N15" s="21">
        <v>0</v>
      </c>
      <c r="O15" s="2">
        <f t="shared" si="1"/>
        <v>0</v>
      </c>
      <c r="P15" s="21">
        <v>0</v>
      </c>
      <c r="Q15" s="21">
        <v>0</v>
      </c>
      <c r="R15" s="21">
        <v>0</v>
      </c>
      <c r="S15" s="21">
        <v>0</v>
      </c>
      <c r="T15" s="50">
        <f t="shared" si="4"/>
        <v>0</v>
      </c>
      <c r="U15" s="48">
        <v>0</v>
      </c>
      <c r="V15" s="48">
        <v>0</v>
      </c>
      <c r="W15" s="48">
        <v>0</v>
      </c>
      <c r="X15" s="49">
        <v>0</v>
      </c>
      <c r="Y15" s="50">
        <f t="shared" si="5"/>
        <v>0</v>
      </c>
      <c r="Z15" s="48">
        <v>0</v>
      </c>
      <c r="AA15" s="48">
        <v>0</v>
      </c>
      <c r="AB15" s="48">
        <v>0</v>
      </c>
      <c r="AC15" s="49">
        <v>0</v>
      </c>
    </row>
    <row r="16" spans="1:30" x14ac:dyDescent="0.25">
      <c r="A16" s="67"/>
      <c r="B16" s="12" t="s">
        <v>2</v>
      </c>
      <c r="C16" s="15">
        <f t="shared" si="2"/>
        <v>4739.1409999999996</v>
      </c>
      <c r="D16" s="3">
        <v>4739.1409999999996</v>
      </c>
      <c r="E16" s="3">
        <f t="shared" si="3"/>
        <v>0</v>
      </c>
      <c r="F16" s="22"/>
      <c r="G16" s="22"/>
      <c r="H16" s="22"/>
      <c r="I16" s="22"/>
      <c r="J16" s="3">
        <f t="shared" si="0"/>
        <v>0</v>
      </c>
      <c r="K16" s="22"/>
      <c r="L16" s="22"/>
      <c r="M16" s="22"/>
      <c r="N16" s="22"/>
      <c r="O16" s="3">
        <f t="shared" si="1"/>
        <v>0</v>
      </c>
      <c r="P16" s="22"/>
      <c r="Q16" s="22"/>
      <c r="R16" s="22"/>
      <c r="S16" s="22"/>
      <c r="T16" s="38">
        <f t="shared" si="4"/>
        <v>0</v>
      </c>
      <c r="U16" s="23"/>
      <c r="V16" s="23"/>
      <c r="W16" s="23"/>
      <c r="X16" s="24"/>
      <c r="Y16" s="38">
        <f t="shared" si="5"/>
        <v>0</v>
      </c>
      <c r="Z16" s="23"/>
      <c r="AA16" s="23"/>
      <c r="AB16" s="23"/>
      <c r="AC16" s="24"/>
    </row>
    <row r="17" spans="1:30" x14ac:dyDescent="0.25">
      <c r="A17" s="67"/>
      <c r="B17" s="12" t="s">
        <v>3</v>
      </c>
      <c r="C17" s="15">
        <f t="shared" si="2"/>
        <v>9313.268</v>
      </c>
      <c r="D17" s="3">
        <v>9313.268</v>
      </c>
      <c r="E17" s="3">
        <f t="shared" si="3"/>
        <v>0</v>
      </c>
      <c r="F17" s="22"/>
      <c r="G17" s="22"/>
      <c r="H17" s="22"/>
      <c r="I17" s="22"/>
      <c r="J17" s="3">
        <f t="shared" si="0"/>
        <v>0</v>
      </c>
      <c r="K17" s="22"/>
      <c r="L17" s="22"/>
      <c r="M17" s="22"/>
      <c r="N17" s="22"/>
      <c r="O17" s="3">
        <f t="shared" si="1"/>
        <v>0</v>
      </c>
      <c r="P17" s="22"/>
      <c r="Q17" s="22"/>
      <c r="R17" s="22"/>
      <c r="S17" s="22"/>
      <c r="T17" s="38">
        <f t="shared" si="4"/>
        <v>0</v>
      </c>
      <c r="U17" s="23"/>
      <c r="V17" s="23"/>
      <c r="W17" s="23"/>
      <c r="X17" s="24"/>
      <c r="Y17" s="38">
        <f t="shared" si="5"/>
        <v>0</v>
      </c>
      <c r="Z17" s="23"/>
      <c r="AA17" s="23"/>
      <c r="AB17" s="23"/>
      <c r="AC17" s="24"/>
    </row>
    <row r="18" spans="1:30" x14ac:dyDescent="0.25">
      <c r="A18" s="67"/>
      <c r="B18" s="11" t="s">
        <v>22</v>
      </c>
      <c r="C18" s="15">
        <f t="shared" si="2"/>
        <v>130.876</v>
      </c>
      <c r="D18" s="3">
        <v>130.876</v>
      </c>
      <c r="E18" s="3">
        <f t="shared" si="3"/>
        <v>0</v>
      </c>
      <c r="F18" s="21"/>
      <c r="G18" s="21"/>
      <c r="H18" s="21"/>
      <c r="I18" s="21"/>
      <c r="J18" s="2">
        <f t="shared" si="0"/>
        <v>0</v>
      </c>
      <c r="K18" s="21"/>
      <c r="L18" s="21"/>
      <c r="M18" s="21"/>
      <c r="N18" s="21"/>
      <c r="O18" s="2">
        <f t="shared" si="1"/>
        <v>0</v>
      </c>
      <c r="P18" s="21"/>
      <c r="Q18" s="21"/>
      <c r="R18" s="21"/>
      <c r="S18" s="21"/>
      <c r="T18" s="37">
        <f t="shared" si="4"/>
        <v>0</v>
      </c>
      <c r="U18" s="25"/>
      <c r="V18" s="25"/>
      <c r="W18" s="25"/>
      <c r="X18" s="26"/>
      <c r="Y18" s="37">
        <f t="shared" si="5"/>
        <v>0</v>
      </c>
      <c r="Z18" s="25"/>
      <c r="AA18" s="25"/>
      <c r="AB18" s="25"/>
      <c r="AC18" s="26"/>
    </row>
    <row r="19" spans="1:30" ht="15" hidden="1" customHeight="1" outlineLevel="1" x14ac:dyDescent="0.25">
      <c r="A19" s="67"/>
      <c r="B19" s="11" t="s">
        <v>4</v>
      </c>
      <c r="C19" s="16">
        <f>E19+J19+D19</f>
        <v>0</v>
      </c>
      <c r="D19" s="2"/>
      <c r="E19" s="2">
        <f t="shared" si="3"/>
        <v>0</v>
      </c>
      <c r="F19" s="21"/>
      <c r="G19" s="21"/>
      <c r="H19" s="21"/>
      <c r="I19" s="21"/>
      <c r="J19" s="2">
        <f t="shared" si="0"/>
        <v>0</v>
      </c>
      <c r="K19" s="21"/>
      <c r="L19" s="21"/>
      <c r="M19" s="21"/>
      <c r="N19" s="21"/>
      <c r="O19" s="2">
        <f t="shared" si="1"/>
        <v>0</v>
      </c>
      <c r="P19" s="21"/>
      <c r="Q19" s="21"/>
      <c r="R19" s="21"/>
      <c r="S19" s="21"/>
      <c r="T19" s="37">
        <f t="shared" si="4"/>
        <v>0</v>
      </c>
      <c r="U19" s="25"/>
      <c r="V19" s="25"/>
      <c r="W19" s="25"/>
      <c r="X19" s="26"/>
      <c r="Y19" s="37">
        <f t="shared" si="5"/>
        <v>0</v>
      </c>
      <c r="Z19" s="25"/>
      <c r="AA19" s="25"/>
      <c r="AB19" s="25"/>
      <c r="AC19" s="26"/>
    </row>
    <row r="20" spans="1:30" ht="17.25" collapsed="1" thickBot="1" x14ac:dyDescent="0.35">
      <c r="A20" s="68"/>
      <c r="B20" s="18" t="s">
        <v>5</v>
      </c>
      <c r="C20" s="19">
        <f>SUM(C9:C19)</f>
        <v>30698.176000000003</v>
      </c>
      <c r="D20" s="39">
        <f>SUM(D9:D19)</f>
        <v>14183.285</v>
      </c>
      <c r="E20" s="40">
        <f>F20+G20+H20+I20</f>
        <v>9404.6239999999998</v>
      </c>
      <c r="F20" s="39">
        <f>SUM(F9:F19)</f>
        <v>152.08099999999999</v>
      </c>
      <c r="G20" s="39">
        <f t="shared" ref="G20" si="6">SUM(G9:G19)</f>
        <v>59.74</v>
      </c>
      <c r="H20" s="39">
        <f>SUM(H9:H19)</f>
        <v>6412.8870000000006</v>
      </c>
      <c r="I20" s="39">
        <f>SUM(I9:I19)</f>
        <v>2779.9160000000002</v>
      </c>
      <c r="J20" s="40">
        <f t="shared" ref="J20:X20" si="7">SUM(J9:J19)</f>
        <v>6013.5380000000005</v>
      </c>
      <c r="K20" s="39">
        <f t="shared" si="7"/>
        <v>378</v>
      </c>
      <c r="L20" s="39">
        <f t="shared" si="7"/>
        <v>1859.326</v>
      </c>
      <c r="M20" s="39">
        <f t="shared" si="7"/>
        <v>3775.2649999999999</v>
      </c>
      <c r="N20" s="39">
        <f t="shared" si="7"/>
        <v>0.94699999999999995</v>
      </c>
      <c r="O20" s="40">
        <f t="shared" ref="O20:S20" si="8">SUM(O9:O19)</f>
        <v>1096.7289999999998</v>
      </c>
      <c r="P20" s="39">
        <f t="shared" si="8"/>
        <v>875.1</v>
      </c>
      <c r="Q20" s="39">
        <f t="shared" si="8"/>
        <v>71.490000000000009</v>
      </c>
      <c r="R20" s="39">
        <f t="shared" si="8"/>
        <v>67.338000000000008</v>
      </c>
      <c r="S20" s="39">
        <f t="shared" si="8"/>
        <v>82.801000000000002</v>
      </c>
      <c r="T20" s="51">
        <f t="shared" si="7"/>
        <v>8.3170000000000002</v>
      </c>
      <c r="U20" s="52">
        <f t="shared" si="7"/>
        <v>0.48299999999999998</v>
      </c>
      <c r="V20" s="52">
        <f t="shared" si="7"/>
        <v>2.5829999999999997</v>
      </c>
      <c r="W20" s="52">
        <f t="shared" si="7"/>
        <v>5.2499999999999991</v>
      </c>
      <c r="X20" s="53">
        <f t="shared" si="7"/>
        <v>1E-3</v>
      </c>
      <c r="Y20" s="51">
        <f t="shared" ref="Y20:AC20" si="9">SUM(Y9:Y19)</f>
        <v>1.52</v>
      </c>
      <c r="Z20" s="52">
        <f t="shared" si="9"/>
        <v>1.2150000000000001</v>
      </c>
      <c r="AA20" s="52">
        <f t="shared" si="9"/>
        <v>8.6999999999999994E-2</v>
      </c>
      <c r="AB20" s="52">
        <f t="shared" si="9"/>
        <v>9.7000000000000003E-2</v>
      </c>
      <c r="AC20" s="53">
        <f t="shared" si="9"/>
        <v>0.121</v>
      </c>
    </row>
    <row r="21" spans="1:30" x14ac:dyDescent="0.25">
      <c r="A21" s="57" t="s">
        <v>31</v>
      </c>
      <c r="B21" s="14" t="s">
        <v>13</v>
      </c>
      <c r="C21" s="15">
        <f t="shared" ref="C21:C32" si="10">E21+J21+D21+O21</f>
        <v>0</v>
      </c>
      <c r="D21" s="5"/>
      <c r="E21" s="5">
        <f t="shared" ref="E21:E32" si="11">F21+G21+H21+I21</f>
        <v>0</v>
      </c>
      <c r="F21" s="20"/>
      <c r="G21" s="20"/>
      <c r="H21" s="20"/>
      <c r="I21" s="20"/>
      <c r="J21" s="5">
        <f t="shared" ref="J21:J32" si="12">K21+L21+M21+N21</f>
        <v>0</v>
      </c>
      <c r="K21" s="20"/>
      <c r="L21" s="20"/>
      <c r="M21" s="20"/>
      <c r="N21" s="20"/>
      <c r="O21" s="5">
        <f t="shared" ref="O21:O32" si="13">P21+Q21+R21+S21</f>
        <v>0</v>
      </c>
      <c r="P21" s="20"/>
      <c r="Q21" s="20"/>
      <c r="R21" s="20"/>
      <c r="S21" s="20"/>
      <c r="T21" s="41">
        <f t="shared" ref="T21:T32" si="14">U21+V21+W21+X21</f>
        <v>0</v>
      </c>
      <c r="U21" s="27"/>
      <c r="V21" s="27"/>
      <c r="W21" s="27"/>
      <c r="X21" s="28"/>
      <c r="Y21" s="41">
        <f t="shared" ref="Y21:Y32" si="15">Z21+AA21+AB21+AC21</f>
        <v>0</v>
      </c>
      <c r="Z21" s="27"/>
      <c r="AA21" s="27"/>
      <c r="AB21" s="27"/>
      <c r="AC21" s="28"/>
    </row>
    <row r="22" spans="1:30" ht="15" hidden="1" customHeight="1" outlineLevel="1" x14ac:dyDescent="0.25">
      <c r="A22" s="58"/>
      <c r="B22" s="11" t="s">
        <v>14</v>
      </c>
      <c r="C22" s="16">
        <f t="shared" si="10"/>
        <v>0</v>
      </c>
      <c r="D22" s="2"/>
      <c r="E22" s="2">
        <f t="shared" si="11"/>
        <v>0</v>
      </c>
      <c r="F22" s="21"/>
      <c r="G22" s="21"/>
      <c r="H22" s="21"/>
      <c r="I22" s="21"/>
      <c r="J22" s="2">
        <f t="shared" si="12"/>
        <v>0</v>
      </c>
      <c r="K22" s="21"/>
      <c r="L22" s="21"/>
      <c r="M22" s="21"/>
      <c r="N22" s="21"/>
      <c r="O22" s="2">
        <f t="shared" si="13"/>
        <v>0</v>
      </c>
      <c r="P22" s="21"/>
      <c r="Q22" s="21"/>
      <c r="R22" s="21"/>
      <c r="S22" s="21"/>
      <c r="T22" s="37">
        <f t="shared" si="14"/>
        <v>0</v>
      </c>
      <c r="U22" s="25"/>
      <c r="V22" s="25"/>
      <c r="W22" s="25"/>
      <c r="X22" s="26"/>
      <c r="Y22" s="37">
        <f t="shared" si="15"/>
        <v>0</v>
      </c>
      <c r="Z22" s="25"/>
      <c r="AA22" s="25"/>
      <c r="AB22" s="25"/>
      <c r="AC22" s="26"/>
    </row>
    <row r="23" spans="1:30" ht="15" hidden="1" customHeight="1" outlineLevel="1" x14ac:dyDescent="0.25">
      <c r="A23" s="58"/>
      <c r="B23" s="11" t="s">
        <v>15</v>
      </c>
      <c r="C23" s="16">
        <f t="shared" si="10"/>
        <v>0</v>
      </c>
      <c r="D23" s="2"/>
      <c r="E23" s="2">
        <f t="shared" si="11"/>
        <v>0</v>
      </c>
      <c r="F23" s="21"/>
      <c r="G23" s="21"/>
      <c r="H23" s="21"/>
      <c r="I23" s="21"/>
      <c r="J23" s="2">
        <f t="shared" si="12"/>
        <v>0</v>
      </c>
      <c r="K23" s="21"/>
      <c r="L23" s="21"/>
      <c r="M23" s="21"/>
      <c r="N23" s="21"/>
      <c r="O23" s="2">
        <f t="shared" si="13"/>
        <v>0</v>
      </c>
      <c r="P23" s="21"/>
      <c r="Q23" s="21"/>
      <c r="R23" s="21"/>
      <c r="S23" s="21"/>
      <c r="T23" s="37">
        <f t="shared" si="14"/>
        <v>0</v>
      </c>
      <c r="U23" s="25"/>
      <c r="V23" s="25"/>
      <c r="W23" s="25"/>
      <c r="X23" s="26"/>
      <c r="Y23" s="37">
        <f t="shared" si="15"/>
        <v>0</v>
      </c>
      <c r="Z23" s="25"/>
      <c r="AA23" s="25"/>
      <c r="AB23" s="25"/>
      <c r="AC23" s="26"/>
    </row>
    <row r="24" spans="1:30" collapsed="1" x14ac:dyDescent="0.25">
      <c r="A24" s="58"/>
      <c r="B24" s="11" t="s">
        <v>1</v>
      </c>
      <c r="C24" s="16">
        <f t="shared" si="10"/>
        <v>8.1</v>
      </c>
      <c r="D24" s="2"/>
      <c r="E24" s="2">
        <f t="shared" si="11"/>
        <v>8.1</v>
      </c>
      <c r="F24" s="21"/>
      <c r="G24" s="21"/>
      <c r="H24" s="21"/>
      <c r="I24" s="21">
        <v>8.1</v>
      </c>
      <c r="J24" s="2">
        <f t="shared" si="12"/>
        <v>0</v>
      </c>
      <c r="K24" s="21"/>
      <c r="L24" s="21"/>
      <c r="M24" s="21"/>
      <c r="N24" s="21"/>
      <c r="O24" s="2">
        <f t="shared" si="13"/>
        <v>0</v>
      </c>
      <c r="P24" s="21"/>
      <c r="Q24" s="21"/>
      <c r="R24" s="21"/>
      <c r="S24" s="21"/>
      <c r="T24" s="37">
        <f t="shared" si="14"/>
        <v>0</v>
      </c>
      <c r="U24" s="25"/>
      <c r="V24" s="25"/>
      <c r="W24" s="25"/>
      <c r="X24" s="26"/>
      <c r="Y24" s="37">
        <f t="shared" si="15"/>
        <v>0</v>
      </c>
      <c r="Z24" s="25"/>
      <c r="AA24" s="25"/>
      <c r="AB24" s="25"/>
      <c r="AC24" s="26"/>
    </row>
    <row r="25" spans="1:30" x14ac:dyDescent="0.25">
      <c r="A25" s="58"/>
      <c r="B25" s="11" t="s">
        <v>16</v>
      </c>
      <c r="C25" s="16">
        <f t="shared" si="10"/>
        <v>0</v>
      </c>
      <c r="D25" s="2"/>
      <c r="E25" s="2">
        <f t="shared" si="11"/>
        <v>0</v>
      </c>
      <c r="F25" s="21"/>
      <c r="G25" s="21"/>
      <c r="H25" s="21"/>
      <c r="I25" s="21"/>
      <c r="J25" s="2">
        <f t="shared" si="12"/>
        <v>0</v>
      </c>
      <c r="K25" s="21"/>
      <c r="L25" s="21"/>
      <c r="M25" s="21"/>
      <c r="N25" s="21"/>
      <c r="O25" s="2">
        <f t="shared" si="13"/>
        <v>0</v>
      </c>
      <c r="P25" s="21"/>
      <c r="Q25" s="21"/>
      <c r="R25" s="21"/>
      <c r="S25" s="21"/>
      <c r="T25" s="37">
        <f t="shared" si="14"/>
        <v>0</v>
      </c>
      <c r="U25" s="25"/>
      <c r="V25" s="25"/>
      <c r="W25" s="25"/>
      <c r="X25" s="26"/>
      <c r="Y25" s="37">
        <f t="shared" si="15"/>
        <v>0</v>
      </c>
      <c r="Z25" s="25"/>
      <c r="AA25" s="25"/>
      <c r="AB25" s="25"/>
      <c r="AC25" s="26"/>
    </row>
    <row r="26" spans="1:30" x14ac:dyDescent="0.25">
      <c r="A26" s="58"/>
      <c r="B26" s="11" t="s">
        <v>17</v>
      </c>
      <c r="C26" s="16">
        <f t="shared" si="10"/>
        <v>107.06699999999999</v>
      </c>
      <c r="D26" s="2"/>
      <c r="E26" s="2">
        <f t="shared" si="11"/>
        <v>107.06699999999999</v>
      </c>
      <c r="F26" s="21"/>
      <c r="G26" s="21"/>
      <c r="H26" s="21"/>
      <c r="I26" s="21">
        <v>107.06699999999999</v>
      </c>
      <c r="J26" s="2">
        <f t="shared" si="12"/>
        <v>0</v>
      </c>
      <c r="K26" s="21"/>
      <c r="L26" s="21"/>
      <c r="M26" s="21"/>
      <c r="N26" s="21"/>
      <c r="O26" s="2">
        <f t="shared" si="13"/>
        <v>0</v>
      </c>
      <c r="P26" s="21"/>
      <c r="Q26" s="21"/>
      <c r="R26" s="21"/>
      <c r="S26" s="21"/>
      <c r="T26" s="37">
        <f t="shared" si="14"/>
        <v>0</v>
      </c>
      <c r="U26" s="25"/>
      <c r="V26" s="25"/>
      <c r="W26" s="25"/>
      <c r="X26" s="26"/>
      <c r="Y26" s="37">
        <f t="shared" si="15"/>
        <v>0</v>
      </c>
      <c r="Z26" s="25"/>
      <c r="AA26" s="25"/>
      <c r="AB26" s="25"/>
      <c r="AC26" s="26"/>
    </row>
    <row r="27" spans="1:30" x14ac:dyDescent="0.25">
      <c r="A27" s="58"/>
      <c r="B27" s="11" t="s">
        <v>18</v>
      </c>
      <c r="C27" s="16">
        <f t="shared" si="10"/>
        <v>0</v>
      </c>
      <c r="D27" s="2"/>
      <c r="E27" s="2">
        <f t="shared" si="11"/>
        <v>0</v>
      </c>
      <c r="F27" s="21"/>
      <c r="G27" s="21"/>
      <c r="H27" s="21"/>
      <c r="I27" s="21"/>
      <c r="J27" s="2">
        <f t="shared" si="12"/>
        <v>0</v>
      </c>
      <c r="K27" s="21"/>
      <c r="L27" s="21"/>
      <c r="M27" s="21"/>
      <c r="N27" s="21"/>
      <c r="O27" s="2">
        <f t="shared" si="13"/>
        <v>0</v>
      </c>
      <c r="P27" s="21"/>
      <c r="Q27" s="21"/>
      <c r="R27" s="21"/>
      <c r="S27" s="21"/>
      <c r="T27" s="37">
        <f t="shared" si="14"/>
        <v>0</v>
      </c>
      <c r="U27" s="25"/>
      <c r="V27" s="25"/>
      <c r="W27" s="25"/>
      <c r="X27" s="26"/>
      <c r="Y27" s="37">
        <f t="shared" si="15"/>
        <v>0</v>
      </c>
      <c r="Z27" s="25"/>
      <c r="AA27" s="25"/>
      <c r="AB27" s="25"/>
      <c r="AC27" s="26"/>
    </row>
    <row r="28" spans="1:30" x14ac:dyDescent="0.25">
      <c r="A28" s="58"/>
      <c r="B28" s="12" t="s">
        <v>2</v>
      </c>
      <c r="C28" s="17">
        <f t="shared" si="10"/>
        <v>0</v>
      </c>
      <c r="D28" s="3"/>
      <c r="E28" s="3">
        <f t="shared" si="11"/>
        <v>0</v>
      </c>
      <c r="F28" s="22"/>
      <c r="G28" s="22"/>
      <c r="H28" s="22"/>
      <c r="I28" s="22"/>
      <c r="J28" s="3">
        <f t="shared" si="12"/>
        <v>0</v>
      </c>
      <c r="K28" s="22"/>
      <c r="L28" s="22"/>
      <c r="M28" s="22"/>
      <c r="N28" s="22"/>
      <c r="O28" s="3">
        <f t="shared" si="13"/>
        <v>0</v>
      </c>
      <c r="P28" s="22"/>
      <c r="Q28" s="22"/>
      <c r="R28" s="22"/>
      <c r="S28" s="22"/>
      <c r="T28" s="38">
        <f t="shared" si="14"/>
        <v>0</v>
      </c>
      <c r="U28" s="23"/>
      <c r="V28" s="23"/>
      <c r="W28" s="23"/>
      <c r="X28" s="24"/>
      <c r="Y28" s="38">
        <f t="shared" si="15"/>
        <v>0</v>
      </c>
      <c r="Z28" s="23"/>
      <c r="AA28" s="23"/>
      <c r="AB28" s="23"/>
      <c r="AC28" s="24"/>
      <c r="AD28" s="4"/>
    </row>
    <row r="29" spans="1:30" x14ac:dyDescent="0.25">
      <c r="A29" s="58"/>
      <c r="B29" s="12" t="s">
        <v>3</v>
      </c>
      <c r="C29" s="17">
        <f t="shared" si="10"/>
        <v>0</v>
      </c>
      <c r="D29" s="3"/>
      <c r="E29" s="3">
        <f t="shared" si="11"/>
        <v>0</v>
      </c>
      <c r="F29" s="22"/>
      <c r="G29" s="22"/>
      <c r="H29" s="22"/>
      <c r="I29" s="22"/>
      <c r="J29" s="3">
        <f t="shared" si="12"/>
        <v>0</v>
      </c>
      <c r="K29" s="22"/>
      <c r="L29" s="22"/>
      <c r="M29" s="22"/>
      <c r="N29" s="22"/>
      <c r="O29" s="3">
        <f t="shared" si="13"/>
        <v>0</v>
      </c>
      <c r="P29" s="22"/>
      <c r="Q29" s="22"/>
      <c r="R29" s="22"/>
      <c r="S29" s="22"/>
      <c r="T29" s="38">
        <f t="shared" si="14"/>
        <v>0</v>
      </c>
      <c r="U29" s="23"/>
      <c r="V29" s="23"/>
      <c r="W29" s="23"/>
      <c r="X29" s="24"/>
      <c r="Y29" s="38">
        <f t="shared" si="15"/>
        <v>0</v>
      </c>
      <c r="Z29" s="23"/>
      <c r="AA29" s="23"/>
      <c r="AB29" s="23"/>
      <c r="AC29" s="24"/>
      <c r="AD29" s="4"/>
    </row>
    <row r="30" spans="1:30" x14ac:dyDescent="0.25">
      <c r="A30" s="58"/>
      <c r="B30" s="11" t="s">
        <v>22</v>
      </c>
      <c r="C30" s="17">
        <f t="shared" si="10"/>
        <v>48.155999999999999</v>
      </c>
      <c r="D30" s="3">
        <v>48.155999999999999</v>
      </c>
      <c r="E30" s="3">
        <f t="shared" si="11"/>
        <v>0</v>
      </c>
      <c r="F30" s="21"/>
      <c r="G30" s="21"/>
      <c r="H30" s="21"/>
      <c r="I30" s="21"/>
      <c r="J30" s="2">
        <f t="shared" si="12"/>
        <v>0</v>
      </c>
      <c r="K30" s="21"/>
      <c r="L30" s="21"/>
      <c r="M30" s="21"/>
      <c r="N30" s="21"/>
      <c r="O30" s="2">
        <f t="shared" si="13"/>
        <v>0</v>
      </c>
      <c r="P30" s="21"/>
      <c r="Q30" s="21"/>
      <c r="R30" s="21"/>
      <c r="S30" s="21"/>
      <c r="T30" s="37">
        <f t="shared" si="14"/>
        <v>0</v>
      </c>
      <c r="U30" s="25"/>
      <c r="V30" s="25"/>
      <c r="W30" s="25"/>
      <c r="X30" s="26"/>
      <c r="Y30" s="37">
        <f t="shared" si="15"/>
        <v>0</v>
      </c>
      <c r="Z30" s="25"/>
      <c r="AA30" s="25"/>
      <c r="AB30" s="25"/>
      <c r="AC30" s="26"/>
    </row>
    <row r="31" spans="1:30" ht="15" hidden="1" customHeight="1" outlineLevel="1" x14ac:dyDescent="0.25">
      <c r="A31" s="58"/>
      <c r="B31" s="11" t="s">
        <v>4</v>
      </c>
      <c r="C31" s="16">
        <f t="shared" si="10"/>
        <v>0</v>
      </c>
      <c r="D31" s="2"/>
      <c r="E31" s="2">
        <f t="shared" si="11"/>
        <v>0</v>
      </c>
      <c r="F31" s="21"/>
      <c r="G31" s="21"/>
      <c r="H31" s="21"/>
      <c r="I31" s="21"/>
      <c r="J31" s="2">
        <f t="shared" si="12"/>
        <v>0</v>
      </c>
      <c r="K31" s="21"/>
      <c r="L31" s="21"/>
      <c r="M31" s="21"/>
      <c r="N31" s="21"/>
      <c r="O31" s="2">
        <f t="shared" si="13"/>
        <v>0</v>
      </c>
      <c r="P31" s="21"/>
      <c r="Q31" s="21"/>
      <c r="R31" s="21"/>
      <c r="S31" s="21"/>
      <c r="T31" s="37">
        <f t="shared" si="14"/>
        <v>0</v>
      </c>
      <c r="U31" s="25"/>
      <c r="V31" s="25"/>
      <c r="W31" s="25"/>
      <c r="X31" s="26"/>
      <c r="Y31" s="37">
        <f t="shared" si="15"/>
        <v>0</v>
      </c>
      <c r="Z31" s="25"/>
      <c r="AA31" s="25"/>
      <c r="AB31" s="25"/>
      <c r="AC31" s="26"/>
    </row>
    <row r="32" spans="1:30" ht="17.25" collapsed="1" thickBot="1" x14ac:dyDescent="0.35">
      <c r="A32" s="59"/>
      <c r="B32" s="13" t="s">
        <v>5</v>
      </c>
      <c r="C32" s="19">
        <f t="shared" si="10"/>
        <v>163.32299999999998</v>
      </c>
      <c r="D32" s="39">
        <f>SUM(D21:D31)</f>
        <v>48.155999999999999</v>
      </c>
      <c r="E32" s="40">
        <f t="shared" si="11"/>
        <v>115.16699999999999</v>
      </c>
      <c r="F32" s="39">
        <f>SUM(F21:F31)</f>
        <v>0</v>
      </c>
      <c r="G32" s="39">
        <f t="shared" ref="G32:I32" si="16">SUM(G21:G31)</f>
        <v>0</v>
      </c>
      <c r="H32" s="39">
        <f t="shared" si="16"/>
        <v>0</v>
      </c>
      <c r="I32" s="39">
        <f t="shared" si="16"/>
        <v>115.16699999999999</v>
      </c>
      <c r="J32" s="40">
        <f t="shared" si="12"/>
        <v>0</v>
      </c>
      <c r="K32" s="39">
        <f t="shared" ref="K32:N32" si="17">SUM(K21:K31)</f>
        <v>0</v>
      </c>
      <c r="L32" s="39">
        <f t="shared" si="17"/>
        <v>0</v>
      </c>
      <c r="M32" s="39">
        <f t="shared" si="17"/>
        <v>0</v>
      </c>
      <c r="N32" s="39">
        <f t="shared" si="17"/>
        <v>0</v>
      </c>
      <c r="O32" s="40">
        <f t="shared" si="13"/>
        <v>0</v>
      </c>
      <c r="P32" s="39">
        <f t="shared" ref="P32:S32" si="18">SUM(P21:P31)</f>
        <v>0</v>
      </c>
      <c r="Q32" s="39">
        <f t="shared" si="18"/>
        <v>0</v>
      </c>
      <c r="R32" s="39">
        <f t="shared" si="18"/>
        <v>0</v>
      </c>
      <c r="S32" s="39">
        <f t="shared" si="18"/>
        <v>0</v>
      </c>
      <c r="T32" s="42">
        <f t="shared" si="14"/>
        <v>0</v>
      </c>
      <c r="U32" s="43">
        <f t="shared" ref="U32:X32" si="19">SUM(U21:U31)</f>
        <v>0</v>
      </c>
      <c r="V32" s="43">
        <f t="shared" si="19"/>
        <v>0</v>
      </c>
      <c r="W32" s="43">
        <f t="shared" si="19"/>
        <v>0</v>
      </c>
      <c r="X32" s="44">
        <f t="shared" si="19"/>
        <v>0</v>
      </c>
      <c r="Y32" s="42">
        <f t="shared" si="15"/>
        <v>0</v>
      </c>
      <c r="Z32" s="43">
        <f t="shared" ref="Z32:AC32" si="20">SUM(Z21:Z31)</f>
        <v>0</v>
      </c>
      <c r="AA32" s="43">
        <f t="shared" si="20"/>
        <v>0</v>
      </c>
      <c r="AB32" s="43">
        <f t="shared" si="20"/>
        <v>0</v>
      </c>
      <c r="AC32" s="44">
        <f t="shared" si="20"/>
        <v>0</v>
      </c>
    </row>
    <row r="33" spans="1:29" ht="17.25" thickBot="1" x14ac:dyDescent="0.35">
      <c r="A33" s="54" t="s">
        <v>27</v>
      </c>
      <c r="B33" s="55"/>
      <c r="C33" s="19">
        <f>C20+C32</f>
        <v>30861.499000000003</v>
      </c>
      <c r="D33" s="31">
        <f>D20+D32</f>
        <v>14231.441000000001</v>
      </c>
      <c r="E33" s="30">
        <f>E20+E32</f>
        <v>9519.7909999999993</v>
      </c>
      <c r="F33" s="31">
        <f t="shared" ref="F33:X33" si="21">F20+F32</f>
        <v>152.08099999999999</v>
      </c>
      <c r="G33" s="31">
        <f t="shared" si="21"/>
        <v>59.74</v>
      </c>
      <c r="H33" s="31">
        <f t="shared" si="21"/>
        <v>6412.8870000000006</v>
      </c>
      <c r="I33" s="31">
        <f t="shared" si="21"/>
        <v>2895.0830000000001</v>
      </c>
      <c r="J33" s="30">
        <f t="shared" si="21"/>
        <v>6013.5380000000005</v>
      </c>
      <c r="K33" s="31">
        <f t="shared" si="21"/>
        <v>378</v>
      </c>
      <c r="L33" s="31">
        <f t="shared" si="21"/>
        <v>1859.326</v>
      </c>
      <c r="M33" s="31">
        <f t="shared" si="21"/>
        <v>3775.2649999999999</v>
      </c>
      <c r="N33" s="31">
        <f t="shared" si="21"/>
        <v>0.94699999999999995</v>
      </c>
      <c r="O33" s="30">
        <f t="shared" ref="O33:S33" si="22">O20+O32</f>
        <v>1096.7289999999998</v>
      </c>
      <c r="P33" s="31">
        <f t="shared" si="22"/>
        <v>875.1</v>
      </c>
      <c r="Q33" s="31">
        <f t="shared" si="22"/>
        <v>71.490000000000009</v>
      </c>
      <c r="R33" s="31">
        <f t="shared" si="22"/>
        <v>67.338000000000008</v>
      </c>
      <c r="S33" s="31">
        <f t="shared" si="22"/>
        <v>82.801000000000002</v>
      </c>
      <c r="T33" s="32">
        <f t="shared" si="21"/>
        <v>8.3170000000000002</v>
      </c>
      <c r="U33" s="33">
        <f t="shared" si="21"/>
        <v>0.48299999999999998</v>
      </c>
      <c r="V33" s="33">
        <f t="shared" si="21"/>
        <v>2.5829999999999997</v>
      </c>
      <c r="W33" s="33">
        <f t="shared" si="21"/>
        <v>5.2499999999999991</v>
      </c>
      <c r="X33" s="34">
        <f t="shared" si="21"/>
        <v>1E-3</v>
      </c>
      <c r="Y33" s="32">
        <f t="shared" ref="Y33:AC33" si="23">Y20+Y32</f>
        <v>1.52</v>
      </c>
      <c r="Z33" s="33">
        <f t="shared" si="23"/>
        <v>1.2150000000000001</v>
      </c>
      <c r="AA33" s="33">
        <f t="shared" si="23"/>
        <v>8.6999999999999994E-2</v>
      </c>
      <c r="AB33" s="33">
        <f t="shared" si="23"/>
        <v>9.7000000000000003E-2</v>
      </c>
      <c r="AC33" s="34">
        <f t="shared" si="23"/>
        <v>0.121</v>
      </c>
    </row>
    <row r="35" spans="1:29" x14ac:dyDescent="0.25">
      <c r="C35" s="36"/>
    </row>
  </sheetData>
  <mergeCells count="29">
    <mergeCell ref="Y4:AC5"/>
    <mergeCell ref="Y6:AC6"/>
    <mergeCell ref="Y7:Y8"/>
    <mergeCell ref="Z7:AC7"/>
    <mergeCell ref="A1:X1"/>
    <mergeCell ref="B4:B8"/>
    <mergeCell ref="T4:X5"/>
    <mergeCell ref="J6:N6"/>
    <mergeCell ref="J7:J8"/>
    <mergeCell ref="K7:N7"/>
    <mergeCell ref="T6:X6"/>
    <mergeCell ref="T7:T8"/>
    <mergeCell ref="U7:X7"/>
    <mergeCell ref="C4:S4"/>
    <mergeCell ref="D5:S5"/>
    <mergeCell ref="A33:B33"/>
    <mergeCell ref="A2:B2"/>
    <mergeCell ref="A21:A32"/>
    <mergeCell ref="A3:A8"/>
    <mergeCell ref="E6:I6"/>
    <mergeCell ref="A9:A20"/>
    <mergeCell ref="E7:E8"/>
    <mergeCell ref="F7:I7"/>
    <mergeCell ref="C3:X3"/>
    <mergeCell ref="D6:D8"/>
    <mergeCell ref="C5:C8"/>
    <mergeCell ref="O6:S6"/>
    <mergeCell ref="O7:O8"/>
    <mergeCell ref="P7:S7"/>
  </mergeCells>
  <pageMargins left="0.19685039370078741" right="0.19685039370078741" top="0.19685039370078741" bottom="0.19685039370078741" header="0" footer="0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06.2020</vt:lpstr>
      <vt:lpstr>'06.2020'!Область_печати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2019-08-22T14:52:06Z</cp:lastPrinted>
  <dcterms:created xsi:type="dcterms:W3CDTF">2018-02-12T06:55:24Z</dcterms:created>
  <dcterms:modified xsi:type="dcterms:W3CDTF">2020-07-27T07:34:56Z</dcterms:modified>
</cp:coreProperties>
</file>