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08" windowWidth="11424" windowHeight="9420" activeTab="1"/>
  </bookViews>
  <sheets>
    <sheet name="Предложение Раздел 1" sheetId="1" r:id="rId1"/>
    <sheet name="Раздел 2" sheetId="2" r:id="rId2"/>
    <sheet name="Раздел 3" sheetId="3" r:id="rId3"/>
  </sheets>
  <definedNames>
    <definedName name="TABLE" localSheetId="0">'Предложение Раздел 1'!#REF!</definedName>
    <definedName name="TABLE" localSheetId="1">'Раздел 2'!#REF!</definedName>
    <definedName name="TABLE" localSheetId="2">'Раздел 3'!#REF!</definedName>
    <definedName name="TABLE_2" localSheetId="0">'Предложение Раздел 1'!#REF!</definedName>
    <definedName name="TABLE_2" localSheetId="1">'Раздел 2'!#REF!</definedName>
    <definedName name="TABLE_2" localSheetId="2">'Раздел 3'!#REF!</definedName>
    <definedName name="_xlnm.Print_Titles" localSheetId="1">'Раздел 2'!$4:$4</definedName>
    <definedName name="_xlnm.Print_Titles" localSheetId="2">'Раздел 3'!$4:$5</definedName>
    <definedName name="_xlnm.Print_Area" localSheetId="0">'Предложение Раздел 1'!$A$1:$E$30</definedName>
    <definedName name="_xlnm.Print_Area" localSheetId="1">'Раздел 2'!$A$1:$H$44</definedName>
    <definedName name="_xlnm.Print_Area" localSheetId="2">'Раздел 3'!$A$1:$K$13</definedName>
  </definedNames>
  <calcPr fullCalcOnLoad="1"/>
</workbook>
</file>

<file path=xl/sharedStrings.xml><?xml version="1.0" encoding="utf-8"?>
<sst xmlns="http://schemas.openxmlformats.org/spreadsheetml/2006/main" count="178" uniqueCount="147">
  <si>
    <t>Наименование
показателей</t>
  </si>
  <si>
    <t>Единица измерения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</si>
  <si>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</si>
  <si>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</si>
  <si>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</si>
  <si>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</si>
  <si>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П Р Е Д Л О Ж Е Н И Е</t>
  </si>
  <si>
    <t>о размере цен (тарифов), долгосрочных параметров регулирования</t>
  </si>
  <si>
    <t xml:space="preserve">(вид цены (тарифа) на 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</si>
  <si>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</si>
  <si>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</si>
  <si>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</si>
  <si>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</si>
  <si>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</si>
  <si>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</si>
  <si>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</si>
  <si>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</si>
  <si>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</si>
  <si>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</si>
  <si>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</si>
  <si>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</si>
  <si>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</si>
  <si>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</si>
  <si>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</t>
  </si>
  <si>
    <t>1.1.</t>
  </si>
  <si>
    <t>тыс. рублей</t>
  </si>
  <si>
    <t>1.2.</t>
  </si>
  <si>
    <t>1.3.</t>
  </si>
  <si>
    <t>Чистая прибыль (убыток)</t>
  </si>
  <si>
    <t>2.</t>
  </si>
  <si>
    <t>2.1.</t>
  </si>
  <si>
    <t>3.</t>
  </si>
  <si>
    <t>3.1.</t>
  </si>
  <si>
    <t>3.2.</t>
  </si>
  <si>
    <t>3.3.</t>
  </si>
  <si>
    <t>тыс. кВт·ч</t>
  </si>
  <si>
    <t>4.</t>
  </si>
  <si>
    <t>в том числе:</t>
  </si>
  <si>
    <t>5.</t>
  </si>
  <si>
    <t>человек</t>
  </si>
  <si>
    <t>Среднесписочная численность персонала</t>
  </si>
  <si>
    <t>тыс. рублей
на человека</t>
  </si>
  <si>
    <t>Среднемесячная заработная плата на одного работника</t>
  </si>
  <si>
    <t>Реквизиты отраслевого тарифного соглашения (дата утверждения, срок действия)</t>
  </si>
  <si>
    <t>6.</t>
  </si>
  <si>
    <t>7.</t>
  </si>
  <si>
    <t>III. Цены (тарифы) по регулируемым видам деятельности организации</t>
  </si>
  <si>
    <t>рублей/МВт·ч</t>
  </si>
  <si>
    <t>Единица изменения</t>
  </si>
  <si>
    <t>Наименование
 показателей</t>
  </si>
  <si>
    <r>
      <t>_____</t>
    </r>
    <r>
      <rPr>
        <sz val="12"/>
        <rFont val="Times New Roman"/>
        <family val="1"/>
      </rPr>
      <t>*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Базовый период - год, предшествующий расчетному периоду регулирования.</t>
    </r>
  </si>
  <si>
    <t>год</t>
  </si>
  <si>
    <t>Для организаций, относящихся к субъектам естественных монополий:</t>
  </si>
  <si>
    <t>услуги по передаче электрической энергии:</t>
  </si>
  <si>
    <t>двухставочный тариф:</t>
  </si>
  <si>
    <t>ставка на содержание сетей</t>
  </si>
  <si>
    <t>ставка на оплату технологического расхода (потерь)</t>
  </si>
  <si>
    <t>рублей/МВт в месяц</t>
  </si>
  <si>
    <t>одноставочный тариф</t>
  </si>
  <si>
    <t>1.4.</t>
  </si>
  <si>
    <t>3.4.</t>
  </si>
  <si>
    <t>3.5.</t>
  </si>
  <si>
    <t>3.6.</t>
  </si>
  <si>
    <t>3.7.</t>
  </si>
  <si>
    <t>3.8.</t>
  </si>
  <si>
    <t>4.1.</t>
  </si>
  <si>
    <t>4.2.</t>
  </si>
  <si>
    <t>4.3.</t>
  </si>
  <si>
    <t>4.4.</t>
  </si>
  <si>
    <t>4.4.1.</t>
  </si>
  <si>
    <t>4.5.</t>
  </si>
  <si>
    <t>4.6.</t>
  </si>
  <si>
    <t>5.1.</t>
  </si>
  <si>
    <t>5.2.</t>
  </si>
  <si>
    <t>5.3.</t>
  </si>
  <si>
    <t>Выручка</t>
  </si>
  <si>
    <t>Прибыль (убыток) от продаж</t>
  </si>
  <si>
    <t>EBITDA (прибыль до процентов, налогов и амортизации)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</si>
  <si>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</si>
  <si>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Расчетный объем услуг в части обеспечения надежности **</t>
  </si>
  <si>
    <t>Заявленная мощность ***</t>
  </si>
  <si>
    <t>Объем полезного отпуска электроэнергии - всего ***</t>
  </si>
  <si>
    <t>Объем полезного отпуска электроэнергии населению и приравненным к нему категориям потребителей 3</t>
  </si>
  <si>
    <t>Уровень потерь электрической энергии ***</t>
  </si>
  <si>
    <t>Суммарный объем производства и потребления электрической энергии участниками оптового рынка электрической энергии ****</t>
  </si>
  <si>
    <t>оплата труда</t>
  </si>
  <si>
    <t>Выпадающие, излишние доходы (расходы) прошлых лет</t>
  </si>
  <si>
    <t>Реквизиты инвестиционной программы (кем утверждена, дата утверждения, номер приказа)</t>
  </si>
  <si>
    <t>Объем условных единиц ***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</si>
  <si>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</si>
  <si>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</si>
  <si>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</si>
  <si>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процентов</t>
  </si>
  <si>
    <t>МВт</t>
  </si>
  <si>
    <t>МВт·ч</t>
  </si>
  <si>
    <t>у.е.</t>
  </si>
  <si>
    <t>тыс. рублей
(у.е.)</t>
  </si>
  <si>
    <t>Расчетный объем услуг в части управления технологическими режимами **</t>
  </si>
  <si>
    <t>Реквизиты программы энергоэффективности (кем утверждена, дата утверждения, номер приказа)***</t>
  </si>
  <si>
    <t>Расходы, связанные с производством и реализацией товаров, работ и услуг **, ****; операционные (подконтрольные) расходы *** - всего</t>
  </si>
  <si>
    <t>Операционные (подконтрольные) расходы на условную единицу ***</t>
  </si>
  <si>
    <t>*** Заполняются сетевыми организациями, осуществляющими передачу электрической энергии (мощности) по электрическим сетям.</t>
  </si>
  <si>
    <t>**** Заполняются коммерческим оператором оптового рынка электрической энергии (мощности).</t>
  </si>
  <si>
    <t>** Заполняются организацией, осуществляющей оперативно-диспетчерское управление в электроэнергетике.</t>
  </si>
  <si>
    <t>* Базовый период - год, предшествующий расчетному периоду регулирования.</t>
  </si>
  <si>
    <t>Данные по уставному капиталу отсутствуют, так как регулируемая органзация является филиалом</t>
  </si>
  <si>
    <t>Данный показатель не подлежит расчету, так как регулируемая организация является филиалом</t>
  </si>
  <si>
    <t>второе полугодие</t>
  </si>
  <si>
    <t>первое полугодие</t>
  </si>
  <si>
    <t>Филиал Публичного Акционерного Общества "Межрегиональная распределительная сетевая компания Северного Кавказа"-"Севкавказэнерго"</t>
  </si>
  <si>
    <t>Филиал ПАО "МРСК Северного Кавказа"-"Севкавказэнерго"</t>
  </si>
  <si>
    <t>Республика Севрная Осетия-Алания, г. Владикавказ, ул. Тамаева д.19</t>
  </si>
  <si>
    <t>362027, Республика Северная Осетия-Алания, г. Владикавказ, ул. Тамаева д.19</t>
  </si>
  <si>
    <t>151343001</t>
  </si>
  <si>
    <t>2632082033</t>
  </si>
  <si>
    <t>Кабисов Ацамаз Асланбегович</t>
  </si>
  <si>
    <t>sof-mrsksk@vladi.elektra.ru</t>
  </si>
  <si>
    <t>(8672) 54-83-13</t>
  </si>
  <si>
    <t>(8672) 54-01-79</t>
  </si>
  <si>
    <t>ремонт основных фондов*****</t>
  </si>
  <si>
    <t>материальные затраты******</t>
  </si>
  <si>
    <t>Расходы, за исключением указанных в позиции
4.1 **, ****; неподконтрольные расходы *** - всего *******</t>
  </si>
  <si>
    <t>Инвестиции, осуществляемые за счет тарифных источников********</t>
  </si>
  <si>
    <t>*****  указаны расходы на ремонт без учета ФОТ</t>
  </si>
  <si>
    <t>****** указаны материальные затраты с учетом ремонтов ОС</t>
  </si>
  <si>
    <t>******* Неподконтрольные расходы включают фактические выпадающие по ТП по п.87. В связи с формированием отчетных данных, величина выпадающих доходов может быть пересмотрена</t>
  </si>
  <si>
    <t>не утверждено</t>
  </si>
  <si>
    <t>не заявляются</t>
  </si>
  <si>
    <t>Приказ Минэнерго РФ от 20.12.2018 № 24@</t>
  </si>
  <si>
    <t xml:space="preserve">Программы энергосбережения и повышения энергетической эффективности филиала ПАО «МРСК  Северного Кавказа» - «Севкавказэнерго» 
на 2018-2022 гг.
(утверждена Советом директоров ПАО «МРСК Северного Кавказа»  17.08.2018 (Протокол от 20.08.2018 №354)
</t>
  </si>
  <si>
    <t xml:space="preserve">Приказ Минэнерго России от 30.12.2016 № 1470 </t>
  </si>
  <si>
    <t>не заявляется</t>
  </si>
  <si>
    <t xml:space="preserve">Отраслевое тарифное соглашение в электроэнергетике РФ на 2013-2015 годы от 18.03.2013, Соглашение о порядке, условиях и продлении срока действия Отраслевого тарифного соглашения в электроэнергетике Российской Федерации на 2013-2015 годы на период 2016-2018 годов от 22.12.2014 </t>
  </si>
  <si>
    <t xml:space="preserve"> Отраслевое тарифное соглашение в электроэнергетике Российской Федерации на 2019-2021 годы (№23/19-21 от 22 января 2019 года) </t>
  </si>
  <si>
    <t>Показатели, утвержденные 
на базовый
период *                                     (2019 год)</t>
  </si>
  <si>
    <t>Фактические показатели за год, предшествующий базовому периоду                                                              (2018 год)</t>
  </si>
  <si>
    <t>Предложения
на расчетный период регулирования                                                (2020 год)</t>
  </si>
  <si>
    <t>Фактические показатели за год, предшествующий базовому периоду              (2018  год)</t>
  </si>
  <si>
    <t>Показатели, утвержденные на базовый период *                                                            (2019 год)</t>
  </si>
  <si>
    <t>Предложения на расчетный период регулирования  (2020 год)</t>
  </si>
  <si>
    <t>******** указано финансирование ИПР  за счет тарифных источников без НДС (амортизация, не участвует в расчете НВВ)</t>
  </si>
  <si>
    <t>Показатели эффективности деятельности организации*********</t>
  </si>
  <si>
    <t>Показатели рентабельности организации*********</t>
  </si>
  <si>
    <t>Показатели регулируемых видов деятельности организации*********</t>
  </si>
  <si>
    <t>Необходимая валовая выручка по регулируемым видам деятельности организации - всего*********</t>
  </si>
  <si>
    <t>Показатели численности персонала и фонда оплаты труда по регулируемым видам деятельности*********</t>
  </si>
  <si>
    <t>********* Строки пунктов 1, 2, 3, 4 и 5, являются оглавлениями к следующим подпунктам с наименованиями показателей и не требуют заполнения, что подтверждается отсутствием информации в графе «Единица измерения».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</si>
</sst>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9"/>
      <name val="Calibri"/>
      <family val="2"/>
    </font>
    <font>
      <sz val="13"/>
      <color indexed="62"/>
      <name val="Calibri"/>
      <family val="2"/>
    </font>
    <font>
      <b/>
      <sz val="13"/>
      <color indexed="63"/>
      <name val="Calibri"/>
      <family val="2"/>
    </font>
    <font>
      <b/>
      <sz val="13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3"/>
      <color indexed="8"/>
      <name val="Calibri"/>
      <family val="2"/>
    </font>
    <font>
      <b/>
      <sz val="13"/>
      <color indexed="9"/>
      <name val="Calibri"/>
      <family val="2"/>
    </font>
    <font>
      <b/>
      <sz val="18"/>
      <color indexed="56"/>
      <name val="Cambria"/>
      <family val="2"/>
    </font>
    <font>
      <sz val="13"/>
      <color indexed="60"/>
      <name val="Calibri"/>
      <family val="2"/>
    </font>
    <font>
      <sz val="13"/>
      <color indexed="20"/>
      <name val="Calibri"/>
      <family val="2"/>
    </font>
    <font>
      <i/>
      <sz val="13"/>
      <color indexed="23"/>
      <name val="Calibri"/>
      <family val="2"/>
    </font>
    <font>
      <sz val="13"/>
      <color indexed="52"/>
      <name val="Calibri"/>
      <family val="2"/>
    </font>
    <font>
      <sz val="13"/>
      <color indexed="10"/>
      <name val="Calibri"/>
      <family val="2"/>
    </font>
    <font>
      <sz val="13"/>
      <color indexed="17"/>
      <name val="Calibri"/>
      <family val="2"/>
    </font>
    <font>
      <sz val="13"/>
      <color theme="1"/>
      <name val="Calibri"/>
      <family val="2"/>
    </font>
    <font>
      <sz val="13"/>
      <color theme="0"/>
      <name val="Calibri"/>
      <family val="2"/>
    </font>
    <font>
      <sz val="13"/>
      <color rgb="FF3F3F76"/>
      <name val="Calibri"/>
      <family val="2"/>
    </font>
    <font>
      <b/>
      <sz val="13"/>
      <color rgb="FF3F3F3F"/>
      <name val="Calibri"/>
      <family val="2"/>
    </font>
    <font>
      <b/>
      <sz val="13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3"/>
      <color theme="1"/>
      <name val="Calibri"/>
      <family val="2"/>
    </font>
    <font>
      <b/>
      <sz val="13"/>
      <color theme="0"/>
      <name val="Calibri"/>
      <family val="2"/>
    </font>
    <font>
      <b/>
      <sz val="18"/>
      <color theme="3"/>
      <name val="Cambria"/>
      <family val="2"/>
    </font>
    <font>
      <sz val="13"/>
      <color rgb="FF9C6500"/>
      <name val="Calibri"/>
      <family val="2"/>
    </font>
    <font>
      <sz val="13"/>
      <color rgb="FF9C0006"/>
      <name val="Calibri"/>
      <family val="2"/>
    </font>
    <font>
      <i/>
      <sz val="13"/>
      <color rgb="FF7F7F7F"/>
      <name val="Calibri"/>
      <family val="2"/>
    </font>
    <font>
      <sz val="13"/>
      <color rgb="FFFA7D00"/>
      <name val="Calibri"/>
      <family val="2"/>
    </font>
    <font>
      <sz val="13"/>
      <color rgb="FFFF0000"/>
      <name val="Calibri"/>
      <family val="2"/>
    </font>
    <font>
      <sz val="13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center"/>
    </xf>
    <xf numFmtId="0" fontId="10" fillId="0" borderId="10" xfId="54" applyFont="1" applyBorder="1" applyAlignment="1">
      <alignment horizontal="center" vertical="center" wrapText="1"/>
      <protection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top"/>
    </xf>
    <xf numFmtId="0" fontId="7" fillId="0" borderId="0" xfId="53" applyFont="1">
      <alignment/>
      <protection/>
    </xf>
    <xf numFmtId="0" fontId="1" fillId="0" borderId="0" xfId="53" applyFont="1">
      <alignment/>
      <protection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1" fillId="33" borderId="1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top"/>
    </xf>
    <xf numFmtId="0" fontId="10" fillId="0" borderId="11" xfId="54" applyFont="1" applyBorder="1" applyAlignment="1">
      <alignment horizontal="left" vertical="center" wrapText="1"/>
      <protection/>
    </xf>
    <xf numFmtId="0" fontId="10" fillId="0" borderId="10" xfId="54" applyFont="1" applyBorder="1" applyAlignment="1">
      <alignment horizontal="center" vertical="center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10" fillId="0" borderId="12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4" fontId="1" fillId="0" borderId="0" xfId="0" applyNumberFormat="1" applyFont="1" applyBorder="1" applyAlignment="1">
      <alignment horizontal="left"/>
    </xf>
    <xf numFmtId="4" fontId="10" fillId="0" borderId="10" xfId="54" applyNumberFormat="1" applyFont="1" applyBorder="1" applyAlignment="1">
      <alignment horizontal="center" vertical="center"/>
      <protection/>
    </xf>
    <xf numFmtId="0" fontId="4" fillId="0" borderId="14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left" vertical="center" wrapText="1"/>
    </xf>
    <xf numFmtId="4" fontId="1" fillId="34" borderId="10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center" vertical="center"/>
    </xf>
    <xf numFmtId="10" fontId="1" fillId="34" borderId="10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center" vertical="top" wrapText="1"/>
    </xf>
    <xf numFmtId="3" fontId="1" fillId="34" borderId="10" xfId="0" applyNumberFormat="1" applyFont="1" applyFill="1" applyBorder="1" applyAlignment="1">
      <alignment horizontal="right" vertical="center"/>
    </xf>
    <xf numFmtId="3" fontId="1" fillId="34" borderId="10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 wrapText="1"/>
    </xf>
    <xf numFmtId="49" fontId="5" fillId="0" borderId="14" xfId="42" applyNumberFormat="1" applyBorder="1" applyAlignment="1" applyProtection="1">
      <alignment horizontal="left"/>
      <protection/>
    </xf>
    <xf numFmtId="0" fontId="4" fillId="0" borderId="0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3" fontId="1" fillId="34" borderId="13" xfId="0" applyNumberFormat="1" applyFont="1" applyFill="1" applyBorder="1" applyAlignment="1">
      <alignment horizontal="center" vertical="top" wrapText="1"/>
    </xf>
    <xf numFmtId="3" fontId="1" fillId="34" borderId="16" xfId="0" applyNumberFormat="1" applyFont="1" applyFill="1" applyBorder="1" applyAlignment="1">
      <alignment horizontal="center" vertical="top" wrapText="1"/>
    </xf>
    <xf numFmtId="3" fontId="1" fillId="34" borderId="11" xfId="0" applyNumberFormat="1" applyFont="1" applyFill="1" applyBorder="1" applyAlignment="1">
      <alignment horizontal="center" vertical="top" wrapText="1"/>
    </xf>
    <xf numFmtId="4" fontId="1" fillId="34" borderId="13" xfId="0" applyNumberFormat="1" applyFont="1" applyFill="1" applyBorder="1" applyAlignment="1">
      <alignment horizontal="center" vertical="top" wrapText="1"/>
    </xf>
    <xf numFmtId="4" fontId="1" fillId="34" borderId="16" xfId="0" applyNumberFormat="1" applyFont="1" applyFill="1" applyBorder="1" applyAlignment="1">
      <alignment horizontal="center" vertical="top" wrapText="1"/>
    </xf>
    <xf numFmtId="4" fontId="1" fillId="34" borderId="11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0" fillId="0" borderId="10" xfId="54" applyFont="1" applyBorder="1" applyAlignment="1">
      <alignment horizontal="center" vertical="center" wrapText="1"/>
      <protection/>
    </xf>
    <xf numFmtId="4" fontId="1" fillId="0" borderId="0" xfId="0" applyNumberFormat="1" applyFont="1" applyBorder="1" applyAlignment="1">
      <alignment horizontal="center"/>
    </xf>
    <xf numFmtId="4" fontId="1" fillId="33" borderId="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righ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стр.1_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f-mrsksk@vladi.elektra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9"/>
  <sheetViews>
    <sheetView zoomScaleSheetLayoutView="100" zoomScalePageLayoutView="0" workbookViewId="0" topLeftCell="A7">
      <selection activeCell="C31" sqref="C31"/>
    </sheetView>
  </sheetViews>
  <sheetFormatPr defaultColWidth="0.875" defaultRowHeight="12.75"/>
  <cols>
    <col min="1" max="1" width="3.625" style="1" customWidth="1"/>
    <col min="2" max="2" width="29.625" style="1" customWidth="1"/>
    <col min="3" max="3" width="53.875" style="1" customWidth="1"/>
    <col min="4" max="4" width="23.75390625" style="1" customWidth="1"/>
    <col min="5" max="5" width="3.625" style="1" customWidth="1"/>
    <col min="6" max="16384" width="0.875" style="1" customWidth="1"/>
  </cols>
  <sheetData>
    <row r="1" s="2" customFormat="1" ht="13.5" customHeight="1">
      <c r="D1" s="2" t="s">
        <v>2</v>
      </c>
    </row>
    <row r="2" s="2" customFormat="1" ht="39.75" customHeight="1">
      <c r="D2" s="8" t="s">
        <v>3</v>
      </c>
    </row>
    <row r="3" ht="3" customHeight="1"/>
    <row r="4" s="3" customFormat="1" ht="24" customHeight="1">
      <c r="D4" s="7" t="s">
        <v>4</v>
      </c>
    </row>
    <row r="5" ht="13.5" customHeight="1"/>
    <row r="6" ht="13.5" customHeight="1">
      <c r="D6" s="5" t="s">
        <v>5</v>
      </c>
    </row>
    <row r="7" ht="13.5" customHeight="1"/>
    <row r="8" spans="2:4" s="4" customFormat="1" ht="13.5" customHeight="1">
      <c r="B8" s="44" t="s">
        <v>6</v>
      </c>
      <c r="C8" s="44"/>
      <c r="D8" s="44"/>
    </row>
    <row r="9" spans="2:4" s="4" customFormat="1" ht="13.5" customHeight="1">
      <c r="B9" s="9"/>
      <c r="C9" s="9"/>
      <c r="D9" s="9"/>
    </row>
    <row r="10" spans="2:4" s="4" customFormat="1" ht="13.5" customHeight="1">
      <c r="B10" s="44" t="s">
        <v>7</v>
      </c>
      <c r="C10" s="44"/>
      <c r="D10" s="44"/>
    </row>
    <row r="11" spans="2:4" s="4" customFormat="1" ht="13.5" customHeight="1">
      <c r="B11" s="6" t="s">
        <v>8</v>
      </c>
      <c r="C11" s="33">
        <v>2020</v>
      </c>
      <c r="D11" s="4" t="s">
        <v>51</v>
      </c>
    </row>
    <row r="12" spans="2:4" s="4" customFormat="1" ht="13.5" customHeight="1">
      <c r="B12" s="44" t="s">
        <v>9</v>
      </c>
      <c r="C12" s="44"/>
      <c r="D12" s="44"/>
    </row>
    <row r="13" ht="13.5" customHeight="1"/>
    <row r="14" spans="2:4" ht="33.75" customHeight="1">
      <c r="B14" s="45" t="s">
        <v>109</v>
      </c>
      <c r="C14" s="45"/>
      <c r="D14" s="45"/>
    </row>
    <row r="15" spans="2:4" s="2" customFormat="1" ht="13.5" customHeight="1">
      <c r="B15" s="46" t="s">
        <v>10</v>
      </c>
      <c r="C15" s="46"/>
      <c r="D15" s="46"/>
    </row>
    <row r="16" spans="2:4" ht="13.5" customHeight="1">
      <c r="B16" s="47" t="s">
        <v>110</v>
      </c>
      <c r="C16" s="47"/>
      <c r="D16" s="47"/>
    </row>
    <row r="17" ht="13.5" customHeight="1"/>
    <row r="18" spans="2:4" ht="13.5" customHeight="1">
      <c r="B18" s="48" t="s">
        <v>11</v>
      </c>
      <c r="C18" s="48"/>
      <c r="D18" s="48"/>
    </row>
    <row r="19" ht="13.5" customHeight="1"/>
    <row r="20" spans="2:4" ht="36" customHeight="1">
      <c r="B20" s="1" t="s">
        <v>12</v>
      </c>
      <c r="C20" s="42" t="s">
        <v>109</v>
      </c>
      <c r="D20" s="42"/>
    </row>
    <row r="21" spans="2:4" ht="13.5" customHeight="1">
      <c r="B21" s="1" t="s">
        <v>13</v>
      </c>
      <c r="C21" s="41" t="s">
        <v>110</v>
      </c>
      <c r="D21" s="41"/>
    </row>
    <row r="22" spans="2:4" ht="13.5" customHeight="1">
      <c r="B22" s="1" t="s">
        <v>14</v>
      </c>
      <c r="C22" s="41" t="s">
        <v>111</v>
      </c>
      <c r="D22" s="41"/>
    </row>
    <row r="23" spans="2:4" ht="13.5" customHeight="1">
      <c r="B23" s="1" t="s">
        <v>15</v>
      </c>
      <c r="C23" s="41" t="s">
        <v>112</v>
      </c>
      <c r="D23" s="41"/>
    </row>
    <row r="24" spans="2:4" ht="13.5" customHeight="1">
      <c r="B24" s="1" t="s">
        <v>16</v>
      </c>
      <c r="C24" s="41" t="s">
        <v>114</v>
      </c>
      <c r="D24" s="41"/>
    </row>
    <row r="25" spans="2:4" ht="13.5" customHeight="1">
      <c r="B25" s="1" t="s">
        <v>17</v>
      </c>
      <c r="C25" s="41" t="s">
        <v>113</v>
      </c>
      <c r="D25" s="41"/>
    </row>
    <row r="26" spans="2:4" ht="13.5" customHeight="1">
      <c r="B26" s="1" t="s">
        <v>18</v>
      </c>
      <c r="C26" s="41" t="s">
        <v>115</v>
      </c>
      <c r="D26" s="41"/>
    </row>
    <row r="27" spans="2:4" ht="13.5" customHeight="1">
      <c r="B27" s="1" t="s">
        <v>19</v>
      </c>
      <c r="C27" s="43" t="s">
        <v>116</v>
      </c>
      <c r="D27" s="41"/>
    </row>
    <row r="28" spans="2:4" ht="13.5" customHeight="1">
      <c r="B28" s="1" t="s">
        <v>20</v>
      </c>
      <c r="C28" s="41" t="s">
        <v>117</v>
      </c>
      <c r="D28" s="41"/>
    </row>
    <row r="29" spans="2:4" ht="13.5" customHeight="1">
      <c r="B29" s="1" t="s">
        <v>21</v>
      </c>
      <c r="C29" s="41" t="s">
        <v>118</v>
      </c>
      <c r="D29" s="41"/>
    </row>
    <row r="30" ht="13.5" customHeight="1"/>
  </sheetData>
  <sheetProtection/>
  <mergeCells count="17">
    <mergeCell ref="B8:D8"/>
    <mergeCell ref="B10:D10"/>
    <mergeCell ref="C24:D24"/>
    <mergeCell ref="C25:D25"/>
    <mergeCell ref="B12:D12"/>
    <mergeCell ref="B14:D14"/>
    <mergeCell ref="B15:D15"/>
    <mergeCell ref="B16:D16"/>
    <mergeCell ref="B18:D18"/>
    <mergeCell ref="C29:D29"/>
    <mergeCell ref="C28:D28"/>
    <mergeCell ref="C20:D20"/>
    <mergeCell ref="C21:D21"/>
    <mergeCell ref="C22:D22"/>
    <mergeCell ref="C23:D23"/>
    <mergeCell ref="C26:D26"/>
    <mergeCell ref="C27:D27"/>
  </mergeCells>
  <hyperlinks>
    <hyperlink ref="C27" r:id="rId1" display="sof-mrsksk@vladi.elektra.ru"/>
  </hyperlinks>
  <printOptions/>
  <pageMargins left="0.7874015748031497" right="0.3937007874015748" top="0.7874015748031497" bottom="0.3937007874015748" header="0.1968503937007874" footer="0.1968503937007874"/>
  <pageSetup fitToHeight="1" fitToWidth="1" horizontalDpi="600" verticalDpi="600" orientation="portrait" paperSize="9" scale="61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8"/>
  <sheetViews>
    <sheetView tabSelected="1" zoomScale="60" zoomScaleNormal="60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36" sqref="E36"/>
    </sheetView>
  </sheetViews>
  <sheetFormatPr defaultColWidth="0.875" defaultRowHeight="12.75"/>
  <cols>
    <col min="1" max="1" width="3.625" style="1" customWidth="1"/>
    <col min="2" max="2" width="8.50390625" style="14" customWidth="1"/>
    <col min="3" max="3" width="61.125" style="15" customWidth="1"/>
    <col min="4" max="4" width="12.875" style="12" customWidth="1"/>
    <col min="5" max="5" width="25.625" style="22" customWidth="1"/>
    <col min="6" max="6" width="24.875" style="22" customWidth="1"/>
    <col min="7" max="7" width="25.375" style="22" customWidth="1"/>
    <col min="8" max="8" width="3.625" style="1" customWidth="1"/>
    <col min="9" max="22" width="10.125" style="1" customWidth="1"/>
    <col min="23" max="16384" width="0.875" style="1" customWidth="1"/>
  </cols>
  <sheetData>
    <row r="1" ht="13.5" customHeight="1"/>
    <row r="2" spans="2:7" ht="13.5" customHeight="1">
      <c r="B2" s="51" t="s">
        <v>22</v>
      </c>
      <c r="C2" s="51"/>
      <c r="D2" s="51"/>
      <c r="E2" s="51"/>
      <c r="F2" s="51"/>
      <c r="G2" s="51"/>
    </row>
    <row r="3" ht="13.5" customHeight="1"/>
    <row r="4" spans="2:8" ht="79.5" customHeight="1">
      <c r="B4" s="50" t="s">
        <v>0</v>
      </c>
      <c r="C4" s="50"/>
      <c r="D4" s="13" t="s">
        <v>1</v>
      </c>
      <c r="E4" s="21" t="s">
        <v>135</v>
      </c>
      <c r="F4" s="21" t="s">
        <v>134</v>
      </c>
      <c r="G4" s="21" t="s">
        <v>136</v>
      </c>
      <c r="H4" s="11"/>
    </row>
    <row r="5" spans="2:7" ht="51" customHeight="1">
      <c r="B5" s="58" t="s">
        <v>91</v>
      </c>
      <c r="C5" s="59"/>
      <c r="D5" s="59"/>
      <c r="E5" s="59"/>
      <c r="F5" s="59"/>
      <c r="G5" s="60"/>
    </row>
    <row r="6" spans="2:7" ht="36.75" customHeight="1">
      <c r="B6" s="18" t="s">
        <v>23</v>
      </c>
      <c r="C6" s="16" t="s">
        <v>141</v>
      </c>
      <c r="D6" s="17"/>
      <c r="E6" s="23"/>
      <c r="F6" s="23"/>
      <c r="G6" s="23"/>
    </row>
    <row r="7" spans="2:7" ht="13.5" customHeight="1">
      <c r="B7" s="18" t="s">
        <v>24</v>
      </c>
      <c r="C7" s="16" t="s">
        <v>75</v>
      </c>
      <c r="D7" s="17" t="s">
        <v>25</v>
      </c>
      <c r="E7" s="36">
        <v>2362990.2</v>
      </c>
      <c r="F7" s="36">
        <v>1573372.32</v>
      </c>
      <c r="G7" s="36">
        <v>7546315.083668186</v>
      </c>
    </row>
    <row r="8" spans="2:7" ht="13.5" customHeight="1">
      <c r="B8" s="18" t="s">
        <v>26</v>
      </c>
      <c r="C8" s="16" t="s">
        <v>76</v>
      </c>
      <c r="D8" s="17" t="s">
        <v>25</v>
      </c>
      <c r="E8" s="36">
        <v>34049.7</v>
      </c>
      <c r="F8" s="35" t="str">
        <f>F9</f>
        <v>не утверждено</v>
      </c>
      <c r="G8" s="36">
        <v>5361375.460033939</v>
      </c>
    </row>
    <row r="9" spans="2:7" ht="13.5" customHeight="1">
      <c r="B9" s="18" t="s">
        <v>27</v>
      </c>
      <c r="C9" s="16" t="s">
        <v>77</v>
      </c>
      <c r="D9" s="17" t="s">
        <v>25</v>
      </c>
      <c r="E9" s="36">
        <v>286391.02</v>
      </c>
      <c r="F9" s="35" t="s">
        <v>126</v>
      </c>
      <c r="G9" s="36">
        <v>5614559.619033939</v>
      </c>
    </row>
    <row r="10" spans="2:7" ht="13.5" customHeight="1">
      <c r="B10" s="18" t="s">
        <v>59</v>
      </c>
      <c r="C10" s="16" t="s">
        <v>28</v>
      </c>
      <c r="D10" s="17" t="s">
        <v>25</v>
      </c>
      <c r="E10" s="36">
        <v>-988837.5599999996</v>
      </c>
      <c r="F10" s="35" t="str">
        <f>F9</f>
        <v>не утверждено</v>
      </c>
      <c r="G10" s="36">
        <v>0</v>
      </c>
    </row>
    <row r="11" spans="2:7" ht="13.5" customHeight="1">
      <c r="B11" s="18" t="s">
        <v>29</v>
      </c>
      <c r="C11" s="16" t="s">
        <v>142</v>
      </c>
      <c r="D11" s="17"/>
      <c r="E11" s="36"/>
      <c r="F11" s="36"/>
      <c r="G11" s="36"/>
    </row>
    <row r="12" spans="2:7" ht="47.25" customHeight="1">
      <c r="B12" s="18" t="s">
        <v>30</v>
      </c>
      <c r="C12" s="16" t="s">
        <v>78</v>
      </c>
      <c r="D12" s="17" t="s">
        <v>92</v>
      </c>
      <c r="E12" s="37">
        <f>E8/E7</f>
        <v>0.014409581554760572</v>
      </c>
      <c r="F12" s="36" t="s">
        <v>126</v>
      </c>
      <c r="G12" s="37">
        <f>G8/G7</f>
        <v>0.7104627093609017</v>
      </c>
    </row>
    <row r="13" spans="2:7" ht="54" customHeight="1">
      <c r="B13" s="18" t="s">
        <v>31</v>
      </c>
      <c r="C13" s="16" t="s">
        <v>143</v>
      </c>
      <c r="D13" s="17"/>
      <c r="E13" s="36"/>
      <c r="F13" s="36"/>
      <c r="G13" s="36"/>
    </row>
    <row r="14" spans="2:7" ht="30" customHeight="1" hidden="1">
      <c r="B14" s="18" t="s">
        <v>32</v>
      </c>
      <c r="C14" s="24" t="s">
        <v>97</v>
      </c>
      <c r="D14" s="17" t="s">
        <v>93</v>
      </c>
      <c r="E14" s="36"/>
      <c r="F14" s="36"/>
      <c r="G14" s="36"/>
    </row>
    <row r="15" spans="2:7" ht="13.5" customHeight="1" hidden="1">
      <c r="B15" s="18" t="s">
        <v>33</v>
      </c>
      <c r="C15" s="24" t="s">
        <v>79</v>
      </c>
      <c r="D15" s="17" t="s">
        <v>94</v>
      </c>
      <c r="E15" s="36"/>
      <c r="F15" s="36"/>
      <c r="G15" s="36"/>
    </row>
    <row r="16" spans="2:7" ht="13.5" customHeight="1">
      <c r="B16" s="18" t="s">
        <v>34</v>
      </c>
      <c r="C16" s="16" t="s">
        <v>80</v>
      </c>
      <c r="D16" s="17" t="s">
        <v>93</v>
      </c>
      <c r="E16" s="36">
        <v>183.21545133928575</v>
      </c>
      <c r="F16" s="36">
        <v>175.53499999999997</v>
      </c>
      <c r="G16" s="36">
        <v>186.8429276627316</v>
      </c>
    </row>
    <row r="17" spans="2:7" ht="13.5" customHeight="1">
      <c r="B17" s="18" t="s">
        <v>60</v>
      </c>
      <c r="C17" s="16" t="s">
        <v>81</v>
      </c>
      <c r="D17" s="17" t="s">
        <v>35</v>
      </c>
      <c r="E17" s="36">
        <v>1217770</v>
      </c>
      <c r="F17" s="36">
        <v>1286470</v>
      </c>
      <c r="G17" s="36">
        <v>1265275</v>
      </c>
    </row>
    <row r="18" spans="2:7" ht="30" customHeight="1">
      <c r="B18" s="18" t="s">
        <v>61</v>
      </c>
      <c r="C18" s="16" t="s">
        <v>82</v>
      </c>
      <c r="D18" s="17" t="s">
        <v>35</v>
      </c>
      <c r="E18" s="36">
        <v>432720.954</v>
      </c>
      <c r="F18" s="36">
        <v>435850</v>
      </c>
      <c r="G18" s="36">
        <v>444938.236824608</v>
      </c>
    </row>
    <row r="19" spans="2:7" ht="13.5" customHeight="1">
      <c r="B19" s="18" t="s">
        <v>62</v>
      </c>
      <c r="C19" s="16" t="s">
        <v>83</v>
      </c>
      <c r="D19" s="17" t="s">
        <v>92</v>
      </c>
      <c r="E19" s="35">
        <v>20.47</v>
      </c>
      <c r="F19" s="35">
        <v>18.03</v>
      </c>
      <c r="G19" s="35">
        <v>17.89</v>
      </c>
    </row>
    <row r="20" spans="2:7" ht="282" customHeight="1">
      <c r="B20" s="18" t="s">
        <v>63</v>
      </c>
      <c r="C20" s="16" t="s">
        <v>98</v>
      </c>
      <c r="D20" s="17"/>
      <c r="E20" s="38" t="s">
        <v>129</v>
      </c>
      <c r="F20" s="38" t="str">
        <f>E20</f>
        <v>Программы энергосбережения и повышения энергетической эффективности филиала ПАО «МРСК  Северного Кавказа» - «Севкавказэнерго» 
на 2018-2022 гг.
(утверждена Советом директоров ПАО «МРСК Северного Кавказа»  17.08.2018 (Протокол от 20.08.2018 №354)
</v>
      </c>
      <c r="G20" s="38" t="str">
        <f>F20</f>
        <v>Программы энергосбережения и повышения энергетической эффективности филиала ПАО «МРСК  Северного Кавказа» - «Севкавказэнерго» 
на 2018-2022 гг.
(утверждена Советом директоров ПАО «МРСК Северного Кавказа»  17.08.2018 (Протокол от 20.08.2018 №354)
</v>
      </c>
    </row>
    <row r="21" spans="2:7" ht="47.25" customHeight="1" hidden="1">
      <c r="B21" s="18" t="s">
        <v>64</v>
      </c>
      <c r="C21" s="24" t="s">
        <v>84</v>
      </c>
      <c r="D21" s="17" t="s">
        <v>94</v>
      </c>
      <c r="E21" s="39"/>
      <c r="F21" s="39"/>
      <c r="G21" s="39"/>
    </row>
    <row r="22" spans="2:7" ht="30.75" customHeight="1">
      <c r="B22" s="18" t="s">
        <v>36</v>
      </c>
      <c r="C22" s="16" t="s">
        <v>144</v>
      </c>
      <c r="D22" s="17"/>
      <c r="E22" s="36"/>
      <c r="F22" s="36"/>
      <c r="G22" s="36"/>
    </row>
    <row r="23" spans="2:7" ht="55.5" customHeight="1">
      <c r="B23" s="18" t="s">
        <v>65</v>
      </c>
      <c r="C23" s="34" t="s">
        <v>99</v>
      </c>
      <c r="D23" s="17" t="s">
        <v>25</v>
      </c>
      <c r="E23" s="64">
        <v>912265.72</v>
      </c>
      <c r="F23" s="64">
        <v>789954.07</v>
      </c>
      <c r="G23" s="64">
        <v>793283.7097136293</v>
      </c>
    </row>
    <row r="24" spans="2:7" ht="13.5" customHeight="1">
      <c r="B24" s="18"/>
      <c r="C24" s="16" t="s">
        <v>37</v>
      </c>
      <c r="D24" s="17"/>
      <c r="E24" s="65"/>
      <c r="F24" s="65"/>
      <c r="G24" s="65"/>
    </row>
    <row r="25" spans="2:7" ht="13.5" customHeight="1">
      <c r="B25" s="18"/>
      <c r="C25" s="16" t="s">
        <v>85</v>
      </c>
      <c r="D25" s="17"/>
      <c r="E25" s="64">
        <v>669154.27</v>
      </c>
      <c r="F25" s="64">
        <v>613884.52</v>
      </c>
      <c r="G25" s="64" t="s">
        <v>127</v>
      </c>
    </row>
    <row r="26" spans="2:7" ht="13.5" customHeight="1">
      <c r="B26" s="18"/>
      <c r="C26" s="16" t="s">
        <v>119</v>
      </c>
      <c r="D26" s="17"/>
      <c r="E26" s="64">
        <v>85983.18000000001</v>
      </c>
      <c r="F26" s="64" t="s">
        <v>126</v>
      </c>
      <c r="G26" s="64" t="s">
        <v>127</v>
      </c>
    </row>
    <row r="27" spans="2:7" ht="13.5" customHeight="1">
      <c r="B27" s="18"/>
      <c r="C27" s="16" t="s">
        <v>120</v>
      </c>
      <c r="D27" s="17"/>
      <c r="E27" s="64">
        <v>133010.94</v>
      </c>
      <c r="F27" s="64">
        <v>93840.86</v>
      </c>
      <c r="G27" s="64" t="s">
        <v>127</v>
      </c>
    </row>
    <row r="28" spans="2:7" ht="30" customHeight="1">
      <c r="B28" s="18" t="s">
        <v>66</v>
      </c>
      <c r="C28" s="16" t="s">
        <v>121</v>
      </c>
      <c r="D28" s="17" t="s">
        <v>25</v>
      </c>
      <c r="E28" s="64">
        <v>1921005.0434922036</v>
      </c>
      <c r="F28" s="64">
        <v>760172.75</v>
      </c>
      <c r="G28" s="64">
        <v>3474157.1082899505</v>
      </c>
    </row>
    <row r="29" spans="2:7" ht="13.5" customHeight="1">
      <c r="B29" s="18" t="s">
        <v>67</v>
      </c>
      <c r="C29" s="16" t="s">
        <v>86</v>
      </c>
      <c r="D29" s="17" t="s">
        <v>25</v>
      </c>
      <c r="E29" s="64">
        <f>G29</f>
        <v>2768056.84694479</v>
      </c>
      <c r="F29" s="64">
        <v>-425085.97</v>
      </c>
      <c r="G29" s="64">
        <v>2768056.84694479</v>
      </c>
    </row>
    <row r="30" spans="2:7" ht="26.25" customHeight="1">
      <c r="B30" s="18" t="s">
        <v>68</v>
      </c>
      <c r="C30" s="16" t="s">
        <v>122</v>
      </c>
      <c r="D30" s="17" t="s">
        <v>25</v>
      </c>
      <c r="E30" s="64">
        <v>77417.80494954741</v>
      </c>
      <c r="F30" s="64">
        <v>15000</v>
      </c>
      <c r="G30" s="64">
        <v>9237.288135593219</v>
      </c>
    </row>
    <row r="31" spans="2:7" ht="51" customHeight="1">
      <c r="B31" s="18" t="s">
        <v>69</v>
      </c>
      <c r="C31" s="16" t="s">
        <v>87</v>
      </c>
      <c r="D31" s="17"/>
      <c r="E31" s="38" t="s">
        <v>130</v>
      </c>
      <c r="F31" s="38" t="s">
        <v>128</v>
      </c>
      <c r="G31" s="38" t="s">
        <v>128</v>
      </c>
    </row>
    <row r="32" spans="2:7" ht="13.5" customHeight="1">
      <c r="B32" s="18" t="s">
        <v>70</v>
      </c>
      <c r="C32" s="16" t="s">
        <v>88</v>
      </c>
      <c r="D32" s="17" t="s">
        <v>95</v>
      </c>
      <c r="E32" s="36">
        <v>41031.75</v>
      </c>
      <c r="F32" s="36">
        <v>40964.5</v>
      </c>
      <c r="G32" s="36">
        <f>E32</f>
        <v>41031.75</v>
      </c>
    </row>
    <row r="33" spans="2:7" ht="30" customHeight="1">
      <c r="B33" s="18" t="s">
        <v>71</v>
      </c>
      <c r="C33" s="16" t="s">
        <v>100</v>
      </c>
      <c r="D33" s="13" t="s">
        <v>96</v>
      </c>
      <c r="E33" s="36">
        <f>E23/E32</f>
        <v>22.233166267585467</v>
      </c>
      <c r="F33" s="36">
        <f>F23/F32</f>
        <v>19.283869447936627</v>
      </c>
      <c r="G33" s="36">
        <f>G23/G32</f>
        <v>19.333411558454838</v>
      </c>
    </row>
    <row r="34" spans="2:7" ht="45.75" customHeight="1">
      <c r="B34" s="18" t="s">
        <v>38</v>
      </c>
      <c r="C34" s="16" t="s">
        <v>145</v>
      </c>
      <c r="D34" s="17"/>
      <c r="E34" s="39"/>
      <c r="F34" s="39"/>
      <c r="G34" s="39"/>
    </row>
    <row r="35" spans="2:7" ht="13.5" customHeight="1">
      <c r="B35" s="18" t="s">
        <v>72</v>
      </c>
      <c r="C35" s="16" t="s">
        <v>40</v>
      </c>
      <c r="D35" s="17" t="s">
        <v>39</v>
      </c>
      <c r="E35" s="36">
        <v>1318.3993105261598</v>
      </c>
      <c r="F35" s="36" t="s">
        <v>126</v>
      </c>
      <c r="G35" s="36" t="s">
        <v>131</v>
      </c>
    </row>
    <row r="36" spans="2:7" ht="30" customHeight="1">
      <c r="B36" s="17" t="s">
        <v>73</v>
      </c>
      <c r="C36" s="16" t="s">
        <v>42</v>
      </c>
      <c r="D36" s="13" t="s">
        <v>41</v>
      </c>
      <c r="E36" s="36">
        <f>E25/E35/12</f>
        <v>42.29587757526887</v>
      </c>
      <c r="F36" s="36" t="s">
        <v>126</v>
      </c>
      <c r="G36" s="36" t="s">
        <v>131</v>
      </c>
    </row>
    <row r="37" spans="2:7" ht="263.25" customHeight="1">
      <c r="B37" s="17" t="s">
        <v>74</v>
      </c>
      <c r="C37" s="16" t="s">
        <v>43</v>
      </c>
      <c r="D37" s="17"/>
      <c r="E37" s="38" t="s">
        <v>132</v>
      </c>
      <c r="F37" s="40" t="s">
        <v>133</v>
      </c>
      <c r="G37" s="40" t="s">
        <v>133</v>
      </c>
    </row>
    <row r="38" spans="2:7" ht="34.5" customHeight="1">
      <c r="B38" s="18" t="s">
        <v>44</v>
      </c>
      <c r="C38" s="16" t="s">
        <v>89</v>
      </c>
      <c r="D38" s="17" t="s">
        <v>25</v>
      </c>
      <c r="E38" s="52" t="s">
        <v>105</v>
      </c>
      <c r="F38" s="53"/>
      <c r="G38" s="54"/>
    </row>
    <row r="39" spans="2:7" ht="36" customHeight="1">
      <c r="B39" s="18" t="s">
        <v>45</v>
      </c>
      <c r="C39" s="16" t="s">
        <v>90</v>
      </c>
      <c r="D39" s="17" t="s">
        <v>25</v>
      </c>
      <c r="E39" s="55" t="s">
        <v>106</v>
      </c>
      <c r="F39" s="56"/>
      <c r="G39" s="57"/>
    </row>
    <row r="40" spans="2:10" ht="13.5" customHeight="1">
      <c r="B40" s="20" t="s">
        <v>104</v>
      </c>
      <c r="C40" s="20"/>
      <c r="D40" s="20"/>
      <c r="E40" s="20"/>
      <c r="F40" s="20"/>
      <c r="G40" s="20"/>
      <c r="H40" s="20"/>
      <c r="I40" s="20"/>
      <c r="J40" s="20"/>
    </row>
    <row r="41" ht="13.5" customHeight="1">
      <c r="B41" s="25" t="s">
        <v>103</v>
      </c>
    </row>
    <row r="42" ht="13.5" customHeight="1">
      <c r="B42" s="25" t="s">
        <v>101</v>
      </c>
    </row>
    <row r="43" ht="13.5" customHeight="1">
      <c r="B43" s="25" t="s">
        <v>102</v>
      </c>
    </row>
    <row r="44" spans="2:4" ht="15">
      <c r="B44" s="49" t="s">
        <v>123</v>
      </c>
      <c r="C44" s="49"/>
      <c r="D44" s="49"/>
    </row>
    <row r="45" spans="2:4" ht="15">
      <c r="B45" s="49" t="s">
        <v>124</v>
      </c>
      <c r="C45" s="49"/>
      <c r="D45" s="49"/>
    </row>
    <row r="46" spans="2:4" ht="33" customHeight="1">
      <c r="B46" s="49" t="s">
        <v>125</v>
      </c>
      <c r="C46" s="49"/>
      <c r="D46" s="49"/>
    </row>
    <row r="47" spans="2:4" ht="45" customHeight="1">
      <c r="B47" s="49" t="s">
        <v>140</v>
      </c>
      <c r="C47" s="49"/>
      <c r="D47" s="49"/>
    </row>
    <row r="48" spans="2:4" ht="60" customHeight="1">
      <c r="B48" s="49" t="s">
        <v>146</v>
      </c>
      <c r="C48" s="49"/>
      <c r="D48" s="49"/>
    </row>
  </sheetData>
  <sheetProtection/>
  <mergeCells count="10">
    <mergeCell ref="B48:D48"/>
    <mergeCell ref="B4:C4"/>
    <mergeCell ref="B2:G2"/>
    <mergeCell ref="B44:D44"/>
    <mergeCell ref="B45:D45"/>
    <mergeCell ref="B46:D46"/>
    <mergeCell ref="B47:D47"/>
    <mergeCell ref="E38:G38"/>
    <mergeCell ref="E39:G39"/>
    <mergeCell ref="B5:G5"/>
  </mergeCells>
  <printOptions/>
  <pageMargins left="0.7874015748031497" right="0.3937007874015748" top="0.3937007874015748" bottom="0.3937007874015748" header="0.1968503937007874" footer="0.1968503937007874"/>
  <pageSetup fitToHeight="1" fitToWidth="1" horizontalDpi="600" verticalDpi="600" orientation="portrait" paperSize="9" scale="5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view="pageBreakPreview" zoomScaleSheetLayoutView="100" zoomScalePageLayoutView="0" workbookViewId="0" topLeftCell="A1">
      <selection activeCell="Q5" sqref="Q5"/>
    </sheetView>
  </sheetViews>
  <sheetFormatPr defaultColWidth="0.875" defaultRowHeight="12.75"/>
  <cols>
    <col min="1" max="1" width="3.625" style="1" customWidth="1"/>
    <col min="2" max="2" width="4.875" style="1" customWidth="1"/>
    <col min="3" max="3" width="55.625" style="1" customWidth="1"/>
    <col min="4" max="4" width="15.125" style="1" customWidth="1"/>
    <col min="5" max="5" width="11.50390625" style="1" customWidth="1"/>
    <col min="6" max="6" width="12.50390625" style="1" customWidth="1"/>
    <col min="7" max="7" width="14.125" style="1" customWidth="1"/>
    <col min="8" max="8" width="11.875" style="1" customWidth="1"/>
    <col min="9" max="9" width="14.00390625" style="1" customWidth="1"/>
    <col min="10" max="10" width="13.875" style="1" customWidth="1"/>
    <col min="11" max="11" width="3.625" style="1" customWidth="1"/>
    <col min="12" max="16384" width="0.875" style="1" customWidth="1"/>
  </cols>
  <sheetData>
    <row r="1" spans="2:10" ht="13.5" customHeight="1">
      <c r="B1" s="12"/>
      <c r="C1" s="12"/>
      <c r="D1" s="12"/>
      <c r="E1" s="12"/>
      <c r="F1" s="12"/>
      <c r="G1" s="12"/>
      <c r="H1" s="12"/>
      <c r="I1" s="12"/>
      <c r="J1" s="12"/>
    </row>
    <row r="2" spans="2:10" ht="13.5" customHeight="1">
      <c r="B2" s="51" t="s">
        <v>46</v>
      </c>
      <c r="C2" s="51"/>
      <c r="D2" s="51"/>
      <c r="E2" s="51"/>
      <c r="F2" s="51"/>
      <c r="G2" s="51"/>
      <c r="H2" s="51"/>
      <c r="I2" s="51"/>
      <c r="J2" s="51"/>
    </row>
    <row r="3" ht="13.5" customHeight="1"/>
    <row r="4" spans="2:10" ht="86.25" customHeight="1">
      <c r="B4" s="61" t="s">
        <v>49</v>
      </c>
      <c r="C4" s="61"/>
      <c r="D4" s="61" t="s">
        <v>48</v>
      </c>
      <c r="E4" s="61" t="s">
        <v>137</v>
      </c>
      <c r="F4" s="61"/>
      <c r="G4" s="61" t="s">
        <v>138</v>
      </c>
      <c r="H4" s="61"/>
      <c r="I4" s="61" t="s">
        <v>139</v>
      </c>
      <c r="J4" s="61"/>
    </row>
    <row r="5" spans="2:10" ht="48.75" customHeight="1">
      <c r="B5" s="61"/>
      <c r="C5" s="61"/>
      <c r="D5" s="61"/>
      <c r="E5" s="10" t="s">
        <v>108</v>
      </c>
      <c r="F5" s="10" t="s">
        <v>107</v>
      </c>
      <c r="G5" s="10" t="s">
        <v>108</v>
      </c>
      <c r="H5" s="10" t="s">
        <v>107</v>
      </c>
      <c r="I5" s="10" t="s">
        <v>108</v>
      </c>
      <c r="J5" s="10" t="s">
        <v>107</v>
      </c>
    </row>
    <row r="6" spans="2:10" ht="30" customHeight="1">
      <c r="B6" s="29" t="s">
        <v>23</v>
      </c>
      <c r="C6" s="26" t="s">
        <v>52</v>
      </c>
      <c r="D6" s="10"/>
      <c r="E6" s="27"/>
      <c r="F6" s="27"/>
      <c r="G6" s="27"/>
      <c r="H6" s="27"/>
      <c r="I6" s="27"/>
      <c r="J6" s="27"/>
    </row>
    <row r="7" spans="2:10" ht="30" customHeight="1">
      <c r="B7" s="29" t="s">
        <v>26</v>
      </c>
      <c r="C7" s="26" t="s">
        <v>53</v>
      </c>
      <c r="D7" s="28"/>
      <c r="E7" s="27"/>
      <c r="F7" s="27"/>
      <c r="G7" s="27"/>
      <c r="H7" s="27"/>
      <c r="I7" s="27"/>
      <c r="J7" s="27"/>
    </row>
    <row r="8" spans="2:10" ht="30" customHeight="1">
      <c r="B8" s="29"/>
      <c r="C8" s="26" t="s">
        <v>54</v>
      </c>
      <c r="D8" s="28"/>
      <c r="E8" s="27"/>
      <c r="F8" s="27"/>
      <c r="G8" s="27"/>
      <c r="H8" s="27"/>
      <c r="I8" s="27"/>
      <c r="J8" s="27"/>
    </row>
    <row r="9" spans="2:10" ht="30" customHeight="1">
      <c r="B9" s="29"/>
      <c r="C9" s="26" t="s">
        <v>55</v>
      </c>
      <c r="D9" s="28" t="s">
        <v>57</v>
      </c>
      <c r="E9" s="32">
        <f>('Раздел 2'!E7-'Раздел 3'!E14:F14)/'Раздел 2'!E16/12*1000</f>
        <v>840520.7350561096</v>
      </c>
      <c r="F9" s="32">
        <f>E9</f>
        <v>840520.7350561096</v>
      </c>
      <c r="G9" s="32">
        <f>('Раздел 2'!F7-'Раздел 3'!G14:H14)/'Раздел 2'!F16/12*1000</f>
        <v>534100.9152970444</v>
      </c>
      <c r="H9" s="32">
        <f>G9</f>
        <v>534100.9152970444</v>
      </c>
      <c r="I9" s="32">
        <f>('Раздел 2'!G7-'Раздел 3'!I14:J14)/'Раздел 2'!G16/12*1000</f>
        <v>3137884.207373683</v>
      </c>
      <c r="J9" s="32">
        <f>I9</f>
        <v>3137884.207373683</v>
      </c>
    </row>
    <row r="10" spans="2:10" ht="30" customHeight="1">
      <c r="B10" s="29"/>
      <c r="C10" s="26" t="s">
        <v>56</v>
      </c>
      <c r="D10" s="28" t="s">
        <v>47</v>
      </c>
      <c r="E10" s="32">
        <f>E14/'Раздел 2'!E17*1000</f>
        <v>422.93172766614384</v>
      </c>
      <c r="F10" s="32">
        <f>E10</f>
        <v>422.93172766614384</v>
      </c>
      <c r="G10" s="32">
        <f>G14/'Раздел 2'!F17*1000</f>
        <v>348.49741540805456</v>
      </c>
      <c r="H10" s="32">
        <f>G10</f>
        <v>348.49741540805456</v>
      </c>
      <c r="I10" s="32">
        <f>I14/'Раздел 2'!G17*1000</f>
        <v>403.72047183418624</v>
      </c>
      <c r="J10" s="32">
        <f>I10</f>
        <v>403.72047183418624</v>
      </c>
    </row>
    <row r="11" spans="2:10" ht="30" customHeight="1">
      <c r="B11" s="30"/>
      <c r="C11" s="26" t="s">
        <v>58</v>
      </c>
      <c r="D11" s="28" t="s">
        <v>47</v>
      </c>
      <c r="E11" s="32">
        <f>'Раздел 2'!E7/'Раздел 2'!E17*1000</f>
        <v>1940.4240538032636</v>
      </c>
      <c r="F11" s="32">
        <f>E11</f>
        <v>1940.4240538032636</v>
      </c>
      <c r="G11" s="32">
        <f>'Раздел 2'!F7/'Раздел 2'!F17*1000</f>
        <v>1223.0151655304826</v>
      </c>
      <c r="H11" s="32">
        <f>G11</f>
        <v>1223.0151655304826</v>
      </c>
      <c r="I11" s="32">
        <f>'Раздел 2'!G7/'Раздел 2'!G17*1000</f>
        <v>5964.169910626691</v>
      </c>
      <c r="J11" s="32">
        <f>I11</f>
        <v>5964.169910626691</v>
      </c>
    </row>
    <row r="12" spans="2:10" ht="13.5" customHeight="1">
      <c r="B12" s="19" t="s">
        <v>50</v>
      </c>
      <c r="C12" s="20"/>
      <c r="D12" s="20"/>
      <c r="E12" s="20"/>
      <c r="F12" s="20"/>
      <c r="G12" s="20"/>
      <c r="H12" s="20"/>
      <c r="I12" s="20"/>
      <c r="J12" s="20"/>
    </row>
    <row r="13" ht="13.5" customHeight="1"/>
    <row r="14" spans="1:11" ht="15" hidden="1">
      <c r="A14" s="31"/>
      <c r="B14" s="31"/>
      <c r="C14" s="31"/>
      <c r="D14" s="31"/>
      <c r="E14" s="62">
        <v>515033.57</v>
      </c>
      <c r="F14" s="62"/>
      <c r="G14" s="63">
        <v>448331.47</v>
      </c>
      <c r="H14" s="63"/>
      <c r="I14" s="62">
        <v>510817.42</v>
      </c>
      <c r="J14" s="62"/>
      <c r="K14" s="31"/>
    </row>
  </sheetData>
  <sheetProtection/>
  <mergeCells count="9">
    <mergeCell ref="B4:C5"/>
    <mergeCell ref="B2:J2"/>
    <mergeCell ref="I14:J14"/>
    <mergeCell ref="G14:H14"/>
    <mergeCell ref="E14:F14"/>
    <mergeCell ref="D4:D5"/>
    <mergeCell ref="E4:F4"/>
    <mergeCell ref="G4:H4"/>
    <mergeCell ref="I4:J4"/>
  </mergeCells>
  <printOptions/>
  <pageMargins left="0.7874015748031497" right="0.3937007874015748" top="0.7874015748031497" bottom="0.3937007874015748" header="0.1968503937007874" footer="0.1968503937007874"/>
  <pageSetup fitToHeight="1" fitToWidth="1"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Русина Инна Сергеевна</cp:lastModifiedBy>
  <cp:lastPrinted>2019-04-16T06:17:52Z</cp:lastPrinted>
  <dcterms:created xsi:type="dcterms:W3CDTF">2011-01-11T10:25:48Z</dcterms:created>
  <dcterms:modified xsi:type="dcterms:W3CDTF">2019-04-19T14:44:41Z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