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08" windowHeight="7932" activeTab="1"/>
  </bookViews>
  <sheets>
    <sheet name="Предложение Раздел 1" sheetId="1" r:id="rId1"/>
    <sheet name="Раздел 2" sheetId="2" r:id="rId2"/>
    <sheet name="Раздел 3" sheetId="3" r:id="rId3"/>
  </sheet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1'!$A$1:$E$31</definedName>
    <definedName name="_xlnm.Print_Area" localSheetId="1">'Раздел 2'!$A$1:$H$48</definedName>
    <definedName name="_xlnm.Print_Area" localSheetId="2">'Раздел 3'!$A$1:$K$13</definedName>
  </definedNames>
  <calcPr fullCalcOnLoad="1"/>
</workbook>
</file>

<file path=xl/sharedStrings.xml><?xml version="1.0" encoding="utf-8"?>
<sst xmlns="http://schemas.openxmlformats.org/spreadsheetml/2006/main" count="189" uniqueCount="147">
  <si>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</si>
  <si>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</si>
  <si>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</si>
  <si>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</si>
  <si>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</si>
  <si>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</si>
  <si>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</si>
  <si>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</si>
  <si>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</si>
  <si>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</si>
  <si>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</si>
  <si>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</si>
  <si>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</si>
  <si>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</si>
  <si>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</si>
  <si>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</si>
  <si>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</si>
  <si>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</si>
  <si>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</si>
  <si>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</si>
  <si>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</si>
  <si>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</si>
  <si>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</si>
  <si>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</si>
  <si>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</si>
  <si>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</si>
  <si>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</si>
  <si>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</si>
  <si>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</si>
  <si>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</si>
  <si>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</si>
  <si>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</si>
  <si>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</si>
  <si>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</si>
  <si>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</si>
  <si>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</si>
  <si>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</si>
  <si>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</si>
  <si>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</si>
  <si>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</si>
  <si>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</si>
  <si>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</si>
  <si>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</si>
  <si>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</si>
  <si>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</si>
  <si>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</si>
  <si>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</si>
  <si>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рублей/МВт·ч</t>
  </si>
  <si>
    <t>Единица изменения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</si>
  <si>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</si>
  <si>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</si>
  <si>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</si>
  <si>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</si>
  <si>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</si>
  <si>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</si>
  <si>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</si>
  <si>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рублей/МВт в месяц</t>
  </si>
  <si>
    <t>одноставочный тариф</t>
  </si>
  <si>
    <t>1.4.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</si>
  <si>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</si>
  <si>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</si>
  <si>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</si>
  <si>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</si>
  <si>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</si>
  <si>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</si>
  <si>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</si>
  <si>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</si>
  <si>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</si>
  <si>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4.4.1.</t>
  </si>
  <si>
    <t>4.5.</t>
  </si>
  <si>
    <t>4.6.</t>
  </si>
  <si>
    <t>5.1.</t>
  </si>
  <si>
    <t>5.2.</t>
  </si>
  <si>
    <t>5.3.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</si>
  <si>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</si>
  <si>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</si>
  <si>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</si>
  <si>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</si>
  <si>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</si>
  <si>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</si>
  <si>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Показатели регулируемых видов деятельности организации</t>
  </si>
  <si>
    <t>Расчетный объем услуг в части обеспечения надежности **</t>
  </si>
  <si>
    <t>Заявленная мощность ***</t>
  </si>
  <si>
    <t>Объем полезного отпуска электроэнергии - всего ***</t>
  </si>
  <si>
    <t>Объем полезного отпуска электроэнергии населению и приравненным к нему категориям потребителей 3</t>
  </si>
  <si>
    <t>Уровень потерь электрической энергии ***</t>
  </si>
  <si>
    <t>Суммарный объем производства и потребления электрической энергии участниками оптового рынка электрической энергии ****</t>
  </si>
  <si>
    <t>Необходимая валовая выручка по регулируемым видам деятельности организации - всего</t>
  </si>
  <si>
    <t>оплата труда</t>
  </si>
  <si>
    <t>Выпадающие, излишние доходы (расходы) прошлых лет</t>
  </si>
  <si>
    <t>Реквизиты инвестиционной программы (кем утверждена, дата утверждения, номер приказа)</t>
  </si>
  <si>
    <t>Объем условных единиц ***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</si>
  <si>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</si>
  <si>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</si>
  <si>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</si>
  <si>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процентов</t>
  </si>
  <si>
    <t>МВт</t>
  </si>
  <si>
    <t>МВт·ч</t>
  </si>
  <si>
    <t>у.е.</t>
  </si>
  <si>
    <t>тыс. рублей
(у.е.)</t>
  </si>
  <si>
    <t>Расчетный объем услуг в части управления технологическими режимами **</t>
  </si>
  <si>
    <t>Реквизиты программы энергоэффективности (кем утверждена, дата утверждения, номер приказа)***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</si>
  <si>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</si>
  <si>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Операционные (подконтрольные) расходы на условную единицу ***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</si>
  <si>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</si>
  <si>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</si>
  <si>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 Заполняются организацией, осуществляющей оперативно-диспетчерское управление в электроэнергетике.</t>
  </si>
  <si>
    <t>* Базовый период - год, предшествующий расчетному периоду регулирования.</t>
  </si>
  <si>
    <t>филиал Публичного Акционерного Общества "Межрегиональная распределительная сетевая компания Северного Кавказа"-"Ингушэнерго"</t>
  </si>
  <si>
    <t>филиал ПАО "МРСК Северного Кавказа"-"Ингушэнерго"</t>
  </si>
  <si>
    <t>357506, Ставропольский край, город Пятигорск, улица Подстанционная, дом 13А.</t>
  </si>
  <si>
    <t>2632082033</t>
  </si>
  <si>
    <t>060843001</t>
  </si>
  <si>
    <t>Цечоев Адам Султанович</t>
  </si>
  <si>
    <t xml:space="preserve">ingfilial@yandex.ru </t>
  </si>
  <si>
    <t xml:space="preserve">(8732) 22 20 97 </t>
  </si>
  <si>
    <t>(8732) 22 18 16</t>
  </si>
  <si>
    <t>386101, Республика Ингушетия, город Назрань,улица Муталиева, 
дом 23</t>
  </si>
  <si>
    <t>ОТС на 2019-2021 гг, зарегистрированный ФСТиЗ  №23/19-21 от 22.01.2019.</t>
  </si>
  <si>
    <t xml:space="preserve"> Данные по уставному капиталу отсутствуют, так как регулируемая органзация является филиалом</t>
  </si>
  <si>
    <t>Данный показатель не подлежит расчету, так как регулируемая организация является филиалом</t>
  </si>
  <si>
    <t xml:space="preserve">Программы энергосбережения и повышения энергетической эффективности филиала ПАО «МРСК  Северного Кавказа» - «Ингушэнерго» 
на 2017-2021 гг.
(утверждена Советом директоров ПАО «МРСК Северного Кавказа»  17.08.2018 (Протокол от 20.08.2018 №354)
</t>
  </si>
  <si>
    <t>Фактические показатели за год, предшествующий базовому периоду              (2018 год)</t>
  </si>
  <si>
    <t>Показатели, утвержденные
на базовый
период *                 (2019 год)</t>
  </si>
  <si>
    <t>Предложения
на расчетный период регулирования              (2020 год)</t>
  </si>
  <si>
    <t>не утверждено</t>
  </si>
  <si>
    <t>нет данных</t>
  </si>
  <si>
    <t>не заявляется</t>
  </si>
  <si>
    <t xml:space="preserve">Приказ Минэнерго России от 30.12.2016 № 1470 </t>
  </si>
  <si>
    <t>Приказ Минэнерго России от 20.12.2018 №24@</t>
  </si>
  <si>
    <t>ремонт основных фондов*****</t>
  </si>
  <si>
    <t>материальные затраты******</t>
  </si>
  <si>
    <t>Расходы, за исключением указанных в позиции
4.1 **, ****; неподконтрольные расходы *** - всего *******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</si>
  <si>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</si>
  <si>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</si>
  <si>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</si>
  <si>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******** указано финансирование ИПР  засчет тарифных источников без НДС</t>
  </si>
  <si>
    <t>Инвестиции, осуществляемые за счет тарифных источников********</t>
  </si>
  <si>
    <t>ОТС на 2013-2015 гг, зарегистрированный ФСТиЗ  № 222/13-15 от 09.04.2013. Соглашение о порядке, условиях и продлении действия ОТС на период 2016-2018 гг. № 147-ТЗ от 22.01.2015 г.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</si>
  <si>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</si>
  <si>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</rPr>
      <t>(вид цены (тарифа)</t>
    </r>
    <r>
      <rPr>
        <b/>
        <sz val="13"/>
        <rFont val="Times New Roman"/>
        <family val="1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</si>
  <si>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</si>
  <si>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</si>
  <si>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</si>
  <si>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Фактические показатели за год, предшествующий базовому периоду               (2018)</t>
  </si>
  <si>
    <t>Показатели, утвержденные на базовый период *                          (2019)</t>
  </si>
  <si>
    <t>Предложения на расчетный период регулирования                             (2020)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</si>
</sst>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0000"/>
    <numFmt numFmtId="175" formatCode="0.0000"/>
    <numFmt numFmtId="176" formatCode="0.000000"/>
    <numFmt numFmtId="177" formatCode="0.00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/>
    </xf>
    <xf numFmtId="0" fontId="10" fillId="0" borderId="11" xfId="54" applyFont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0" fillId="0" borderId="10" xfId="54" applyNumberFormat="1" applyFont="1" applyBorder="1" applyAlignment="1">
      <alignment horizontal="center" vertical="center"/>
      <protection/>
    </xf>
    <xf numFmtId="171" fontId="10" fillId="0" borderId="10" xfId="62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 wrapText="1"/>
    </xf>
    <xf numFmtId="49" fontId="5" fillId="0" borderId="14" xfId="42" applyNumberFormat="1" applyBorder="1" applyAlignment="1" applyProtection="1">
      <alignment horizontal="left"/>
      <protection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0" fillId="0" borderId="10" xfId="54" applyFont="1" applyBorder="1" applyAlignment="1">
      <alignment horizontal="center" vertical="center" wrapText="1"/>
      <protection/>
    </xf>
    <xf numFmtId="171" fontId="10" fillId="34" borderId="10" xfId="62" applyFont="1" applyFill="1" applyBorder="1" applyAlignment="1">
      <alignment horizontal="center" vertical="center"/>
    </xf>
    <xf numFmtId="2" fontId="10" fillId="34" borderId="10" xfId="54" applyNumberFormat="1" applyFont="1" applyFill="1" applyBorder="1" applyAlignment="1">
      <alignment horizontal="center" vertical="center"/>
      <protection/>
    </xf>
    <xf numFmtId="3" fontId="1" fillId="34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>
      <alignment horizontal="center" vertical="center"/>
    </xf>
    <xf numFmtId="10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center" vertical="center" wrapText="1"/>
    </xf>
    <xf numFmtId="3" fontId="1" fillId="34" borderId="16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тр.1_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filial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SheetLayoutView="100" zoomScalePageLayoutView="0" workbookViewId="0" topLeftCell="A10">
      <selection activeCell="R21" sqref="R21"/>
    </sheetView>
  </sheetViews>
  <sheetFormatPr defaultColWidth="0.875" defaultRowHeight="12.75"/>
  <cols>
    <col min="1" max="1" width="3.625" style="1" customWidth="1"/>
    <col min="2" max="2" width="29.625" style="1" customWidth="1"/>
    <col min="3" max="3" width="37.50390625" style="1" customWidth="1"/>
    <col min="4" max="4" width="32.50390625" style="1" customWidth="1"/>
    <col min="5" max="5" width="3.625" style="1" customWidth="1"/>
    <col min="6" max="16384" width="0.875" style="1" customWidth="1"/>
  </cols>
  <sheetData>
    <row r="1" s="2" customFormat="1" ht="13.5" customHeight="1">
      <c r="D1" s="2" t="s">
        <v>2</v>
      </c>
    </row>
    <row r="2" s="2" customFormat="1" ht="39.75" customHeight="1">
      <c r="D2" s="8" t="s">
        <v>3</v>
      </c>
    </row>
    <row r="3" ht="3" customHeight="1"/>
    <row r="4" s="3" customFormat="1" ht="24" customHeight="1">
      <c r="D4" s="7" t="s">
        <v>4</v>
      </c>
    </row>
    <row r="5" ht="13.5" customHeight="1"/>
    <row r="6" ht="13.5" customHeight="1">
      <c r="D6" s="5" t="s">
        <v>5</v>
      </c>
    </row>
    <row r="7" ht="13.5" customHeight="1"/>
    <row r="8" spans="2:4" s="4" customFormat="1" ht="13.5" customHeight="1">
      <c r="B8" s="34" t="s">
        <v>6</v>
      </c>
      <c r="C8" s="34"/>
      <c r="D8" s="34"/>
    </row>
    <row r="9" spans="2:4" s="4" customFormat="1" ht="13.5" customHeight="1">
      <c r="B9" s="9"/>
      <c r="C9" s="9"/>
      <c r="D9" s="9"/>
    </row>
    <row r="10" spans="2:4" s="4" customFormat="1" ht="13.5" customHeight="1">
      <c r="B10" s="34" t="s">
        <v>7</v>
      </c>
      <c r="C10" s="34"/>
      <c r="D10" s="34"/>
    </row>
    <row r="11" spans="1:4" s="4" customFormat="1" ht="15" customHeight="1">
      <c r="A11" s="6"/>
      <c r="B11" s="41" t="s">
        <v>139</v>
      </c>
      <c r="C11" s="41"/>
      <c r="D11" s="41"/>
    </row>
    <row r="12" spans="2:4" s="4" customFormat="1" ht="13.5" customHeight="1">
      <c r="B12" s="6" t="s">
        <v>140</v>
      </c>
      <c r="C12" s="33">
        <v>2020</v>
      </c>
      <c r="D12" s="4" t="s">
        <v>141</v>
      </c>
    </row>
    <row r="13" spans="2:4" s="4" customFormat="1" ht="13.5" customHeight="1">
      <c r="B13" s="36" t="s">
        <v>142</v>
      </c>
      <c r="C13" s="36"/>
      <c r="D13" s="36"/>
    </row>
    <row r="14" ht="13.5" customHeight="1"/>
    <row r="15" spans="2:4" ht="34.5" customHeight="1">
      <c r="B15" s="37" t="s">
        <v>108</v>
      </c>
      <c r="C15" s="37"/>
      <c r="D15" s="37"/>
    </row>
    <row r="16" spans="2:4" s="2" customFormat="1" ht="13.5" customHeight="1">
      <c r="B16" s="38" t="s">
        <v>143</v>
      </c>
      <c r="C16" s="38"/>
      <c r="D16" s="38"/>
    </row>
    <row r="17" spans="2:4" ht="13.5" customHeight="1">
      <c r="B17" s="39" t="s">
        <v>109</v>
      </c>
      <c r="C17" s="39"/>
      <c r="D17" s="39"/>
    </row>
    <row r="18" ht="13.5" customHeight="1"/>
    <row r="19" spans="2:4" ht="13.5" customHeight="1">
      <c r="B19" s="40" t="s">
        <v>8</v>
      </c>
      <c r="C19" s="40"/>
      <c r="D19" s="40"/>
    </row>
    <row r="20" ht="13.5" customHeight="1"/>
    <row r="21" spans="2:4" ht="49.5" customHeight="1">
      <c r="B21" s="1" t="s">
        <v>9</v>
      </c>
      <c r="C21" s="43" t="s">
        <v>108</v>
      </c>
      <c r="D21" s="43"/>
    </row>
    <row r="22" spans="2:4" ht="32.25" customHeight="1">
      <c r="B22" s="1" t="s">
        <v>10</v>
      </c>
      <c r="C22" s="44" t="s">
        <v>109</v>
      </c>
      <c r="D22" s="44"/>
    </row>
    <row r="23" spans="2:4" ht="33" customHeight="1">
      <c r="B23" s="1" t="s">
        <v>11</v>
      </c>
      <c r="C23" s="45" t="s">
        <v>110</v>
      </c>
      <c r="D23" s="45"/>
    </row>
    <row r="24" spans="2:4" ht="46.5" customHeight="1">
      <c r="B24" s="1" t="s">
        <v>12</v>
      </c>
      <c r="C24" s="45" t="s">
        <v>117</v>
      </c>
      <c r="D24" s="45"/>
    </row>
    <row r="25" spans="2:4" ht="13.5" customHeight="1">
      <c r="B25" s="1" t="s">
        <v>13</v>
      </c>
      <c r="C25" s="35" t="s">
        <v>111</v>
      </c>
      <c r="D25" s="35"/>
    </row>
    <row r="26" spans="2:4" ht="13.5" customHeight="1">
      <c r="B26" s="1" t="s">
        <v>14</v>
      </c>
      <c r="C26" s="35" t="s">
        <v>112</v>
      </c>
      <c r="D26" s="35"/>
    </row>
    <row r="27" spans="2:4" ht="13.5" customHeight="1">
      <c r="B27" s="1" t="s">
        <v>15</v>
      </c>
      <c r="C27" s="35" t="s">
        <v>113</v>
      </c>
      <c r="D27" s="35"/>
    </row>
    <row r="28" spans="2:4" ht="13.5" customHeight="1">
      <c r="B28" s="1" t="s">
        <v>16</v>
      </c>
      <c r="C28" s="46" t="s">
        <v>114</v>
      </c>
      <c r="D28" s="35"/>
    </row>
    <row r="29" spans="2:4" ht="13.5" customHeight="1">
      <c r="B29" s="1" t="s">
        <v>17</v>
      </c>
      <c r="C29" s="35" t="s">
        <v>115</v>
      </c>
      <c r="D29" s="35"/>
    </row>
    <row r="30" spans="2:4" ht="13.5" customHeight="1">
      <c r="B30" s="1" t="s">
        <v>18</v>
      </c>
      <c r="C30" s="35" t="s">
        <v>116</v>
      </c>
      <c r="D30" s="35"/>
    </row>
    <row r="31" spans="3:4" ht="13.5" customHeight="1">
      <c r="C31" s="42"/>
      <c r="D31" s="42"/>
    </row>
  </sheetData>
  <sheetProtection/>
  <mergeCells count="19">
    <mergeCell ref="C31:D31"/>
    <mergeCell ref="C30:D30"/>
    <mergeCell ref="C29:D29"/>
    <mergeCell ref="C21:D21"/>
    <mergeCell ref="C22:D22"/>
    <mergeCell ref="C23:D23"/>
    <mergeCell ref="C24:D24"/>
    <mergeCell ref="C27:D27"/>
    <mergeCell ref="C28:D28"/>
    <mergeCell ref="B8:D8"/>
    <mergeCell ref="B10:D10"/>
    <mergeCell ref="C25:D25"/>
    <mergeCell ref="C26:D26"/>
    <mergeCell ref="B13:D13"/>
    <mergeCell ref="B15:D15"/>
    <mergeCell ref="B16:D16"/>
    <mergeCell ref="B17:D17"/>
    <mergeCell ref="B19:D19"/>
    <mergeCell ref="B11:D11"/>
  </mergeCells>
  <hyperlinks>
    <hyperlink ref="C28" r:id="rId1" display="ingfilial@yandex.ru "/>
  </hyperlink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8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view="pageBreakPreview" zoomScale="70" zoomScaleSheetLayoutView="70" zoomScalePageLayoutView="0" workbookViewId="0" topLeftCell="A1">
      <pane xSplit="3" ySplit="4" topLeftCell="D3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0" sqref="M20"/>
    </sheetView>
  </sheetViews>
  <sheetFormatPr defaultColWidth="0.875" defaultRowHeight="12.75"/>
  <cols>
    <col min="1" max="1" width="3.625" style="1" customWidth="1"/>
    <col min="2" max="2" width="8.50390625" style="14" customWidth="1"/>
    <col min="3" max="3" width="61.125" style="15" customWidth="1"/>
    <col min="4" max="4" width="24.50390625" style="12" customWidth="1"/>
    <col min="5" max="5" width="29.375" style="22" customWidth="1"/>
    <col min="6" max="6" width="23.00390625" style="22" customWidth="1"/>
    <col min="7" max="7" width="25.00390625" style="22" customWidth="1"/>
    <col min="8" max="8" width="3.625" style="1" customWidth="1"/>
    <col min="9" max="22" width="10.125" style="1" customWidth="1"/>
    <col min="23" max="16384" width="0.875" style="1" customWidth="1"/>
  </cols>
  <sheetData>
    <row r="1" ht="13.5" customHeight="1"/>
    <row r="2" spans="2:7" ht="13.5" customHeight="1">
      <c r="B2" s="51" t="s">
        <v>19</v>
      </c>
      <c r="C2" s="51"/>
      <c r="D2" s="51"/>
      <c r="E2" s="51"/>
      <c r="F2" s="51"/>
      <c r="G2" s="51"/>
    </row>
    <row r="3" ht="13.5" customHeight="1"/>
    <row r="4" spans="2:8" ht="81" customHeight="1">
      <c r="B4" s="50" t="s">
        <v>0</v>
      </c>
      <c r="C4" s="50"/>
      <c r="D4" s="13" t="s">
        <v>1</v>
      </c>
      <c r="E4" s="21" t="s">
        <v>122</v>
      </c>
      <c r="F4" s="21" t="s">
        <v>123</v>
      </c>
      <c r="G4" s="21" t="s">
        <v>124</v>
      </c>
      <c r="H4" s="11"/>
    </row>
    <row r="5" spans="2:7" ht="51" customHeight="1">
      <c r="B5" s="47" t="s">
        <v>94</v>
      </c>
      <c r="C5" s="48"/>
      <c r="D5" s="48"/>
      <c r="E5" s="48"/>
      <c r="F5" s="48"/>
      <c r="G5" s="49"/>
    </row>
    <row r="6" spans="2:7" ht="13.5" customHeight="1">
      <c r="B6" s="18" t="s">
        <v>20</v>
      </c>
      <c r="C6" s="16" t="s">
        <v>74</v>
      </c>
      <c r="D6" s="17"/>
      <c r="E6" s="55"/>
      <c r="F6" s="55"/>
      <c r="G6" s="55"/>
    </row>
    <row r="7" spans="2:7" ht="13.5" customHeight="1">
      <c r="B7" s="18" t="s">
        <v>21</v>
      </c>
      <c r="C7" s="16" t="s">
        <v>75</v>
      </c>
      <c r="D7" s="17" t="s">
        <v>22</v>
      </c>
      <c r="E7" s="56">
        <v>1113275.225798057</v>
      </c>
      <c r="F7" s="56">
        <v>1269782.6919571394</v>
      </c>
      <c r="G7" s="56">
        <v>2463819.725893485</v>
      </c>
    </row>
    <row r="8" spans="2:7" ht="13.5" customHeight="1">
      <c r="B8" s="18" t="s">
        <v>23</v>
      </c>
      <c r="C8" s="16" t="s">
        <v>76</v>
      </c>
      <c r="D8" s="17" t="s">
        <v>22</v>
      </c>
      <c r="E8" s="56">
        <v>2528.675354328025</v>
      </c>
      <c r="F8" s="56" t="s">
        <v>125</v>
      </c>
      <c r="G8" s="56">
        <v>1288280.177859847</v>
      </c>
    </row>
    <row r="9" spans="2:7" ht="13.5" customHeight="1">
      <c r="B9" s="18" t="s">
        <v>24</v>
      </c>
      <c r="C9" s="16" t="s">
        <v>77</v>
      </c>
      <c r="D9" s="17" t="s">
        <v>22</v>
      </c>
      <c r="E9" s="56">
        <v>351348.47818432807</v>
      </c>
      <c r="F9" s="56" t="s">
        <v>125</v>
      </c>
      <c r="G9" s="56">
        <v>1432241.547859847</v>
      </c>
    </row>
    <row r="10" spans="2:7" ht="13.5" customHeight="1">
      <c r="B10" s="18" t="s">
        <v>58</v>
      </c>
      <c r="C10" s="16" t="s">
        <v>25</v>
      </c>
      <c r="D10" s="17" t="s">
        <v>22</v>
      </c>
      <c r="E10" s="56">
        <v>-193454.1136129686</v>
      </c>
      <c r="F10" s="56" t="str">
        <f>F8</f>
        <v>не утверждено</v>
      </c>
      <c r="G10" s="56">
        <v>0</v>
      </c>
    </row>
    <row r="11" spans="2:7" ht="13.5" customHeight="1">
      <c r="B11" s="18" t="s">
        <v>26</v>
      </c>
      <c r="C11" s="16" t="s">
        <v>78</v>
      </c>
      <c r="D11" s="17"/>
      <c r="E11" s="56"/>
      <c r="F11" s="56"/>
      <c r="G11" s="56"/>
    </row>
    <row r="12" spans="2:7" ht="47.25" customHeight="1">
      <c r="B12" s="18" t="s">
        <v>27</v>
      </c>
      <c r="C12" s="16" t="s">
        <v>79</v>
      </c>
      <c r="D12" s="17" t="s">
        <v>95</v>
      </c>
      <c r="E12" s="57">
        <f>E8/E7</f>
        <v>0.002271383837285458</v>
      </c>
      <c r="F12" s="57" t="s">
        <v>125</v>
      </c>
      <c r="G12" s="57">
        <f>G8/G7</f>
        <v>0.5228792367885854</v>
      </c>
    </row>
    <row r="13" spans="2:7" ht="13.5" customHeight="1">
      <c r="B13" s="18" t="s">
        <v>28</v>
      </c>
      <c r="C13" s="16" t="s">
        <v>80</v>
      </c>
      <c r="D13" s="17"/>
      <c r="E13" s="56"/>
      <c r="F13" s="56"/>
      <c r="G13" s="56"/>
    </row>
    <row r="14" spans="2:7" ht="30" customHeight="1" hidden="1">
      <c r="B14" s="18" t="s">
        <v>29</v>
      </c>
      <c r="C14" s="23" t="s">
        <v>100</v>
      </c>
      <c r="D14" s="17" t="s">
        <v>96</v>
      </c>
      <c r="E14" s="56"/>
      <c r="F14" s="56"/>
      <c r="G14" s="56"/>
    </row>
    <row r="15" spans="2:7" ht="18.75" customHeight="1" hidden="1">
      <c r="B15" s="18" t="s">
        <v>30</v>
      </c>
      <c r="C15" s="23" t="s">
        <v>81</v>
      </c>
      <c r="D15" s="17" t="s">
        <v>97</v>
      </c>
      <c r="E15" s="56"/>
      <c r="F15" s="56"/>
      <c r="G15" s="56"/>
    </row>
    <row r="16" spans="2:7" ht="13.5" customHeight="1">
      <c r="B16" s="18" t="s">
        <v>31</v>
      </c>
      <c r="C16" s="16" t="s">
        <v>82</v>
      </c>
      <c r="D16" s="17" t="s">
        <v>96</v>
      </c>
      <c r="E16" s="56">
        <v>85.47416838036051</v>
      </c>
      <c r="F16" s="56" t="s">
        <v>126</v>
      </c>
      <c r="G16" s="56">
        <v>95.06526191945177</v>
      </c>
    </row>
    <row r="17" spans="2:7" ht="13.5" customHeight="1">
      <c r="B17" s="18" t="s">
        <v>59</v>
      </c>
      <c r="C17" s="16" t="s">
        <v>83</v>
      </c>
      <c r="D17" s="17" t="s">
        <v>32</v>
      </c>
      <c r="E17" s="56">
        <v>541686.193352</v>
      </c>
      <c r="F17" s="56" t="s">
        <v>126</v>
      </c>
      <c r="G17" s="56">
        <v>619778.046487136</v>
      </c>
    </row>
    <row r="18" spans="2:7" ht="30" customHeight="1">
      <c r="B18" s="18" t="s">
        <v>60</v>
      </c>
      <c r="C18" s="16" t="s">
        <v>84</v>
      </c>
      <c r="D18" s="17" t="s">
        <v>32</v>
      </c>
      <c r="E18" s="56">
        <v>287003.092352</v>
      </c>
      <c r="F18" s="56" t="s">
        <v>126</v>
      </c>
      <c r="G18" s="56">
        <v>289544.5493732</v>
      </c>
    </row>
    <row r="19" spans="2:7" ht="13.5" customHeight="1">
      <c r="B19" s="18" t="s">
        <v>61</v>
      </c>
      <c r="C19" s="16" t="s">
        <v>85</v>
      </c>
      <c r="D19" s="17" t="s">
        <v>95</v>
      </c>
      <c r="E19" s="57">
        <v>0.295205435486116</v>
      </c>
      <c r="F19" s="57">
        <v>0.2341</v>
      </c>
      <c r="G19" s="57">
        <v>0.22510000044605719</v>
      </c>
    </row>
    <row r="20" spans="2:7" ht="249">
      <c r="B20" s="18" t="s">
        <v>62</v>
      </c>
      <c r="C20" s="16" t="s">
        <v>101</v>
      </c>
      <c r="D20" s="17"/>
      <c r="E20" s="58" t="s">
        <v>121</v>
      </c>
      <c r="F20" s="58" t="s">
        <v>121</v>
      </c>
      <c r="G20" s="59" t="s">
        <v>121</v>
      </c>
    </row>
    <row r="21" spans="2:7" ht="47.25" customHeight="1" hidden="1">
      <c r="B21" s="18" t="s">
        <v>63</v>
      </c>
      <c r="C21" s="23" t="s">
        <v>86</v>
      </c>
      <c r="D21" s="17" t="s">
        <v>97</v>
      </c>
      <c r="E21" s="56"/>
      <c r="F21" s="56"/>
      <c r="G21" s="56"/>
    </row>
    <row r="22" spans="2:7" ht="30.75" customHeight="1">
      <c r="B22" s="18" t="s">
        <v>33</v>
      </c>
      <c r="C22" s="16" t="s">
        <v>87</v>
      </c>
      <c r="D22" s="17"/>
      <c r="E22" s="56"/>
      <c r="F22" s="56"/>
      <c r="G22" s="56"/>
    </row>
    <row r="23" spans="2:7" ht="46.5" customHeight="1">
      <c r="B23" s="18" t="s">
        <v>64</v>
      </c>
      <c r="C23" s="32" t="s">
        <v>102</v>
      </c>
      <c r="D23" s="17" t="s">
        <v>22</v>
      </c>
      <c r="E23" s="56">
        <v>293968.37000000005</v>
      </c>
      <c r="F23" s="56">
        <v>442841.61728220875</v>
      </c>
      <c r="G23" s="56">
        <v>448559.9918791636</v>
      </c>
    </row>
    <row r="24" spans="2:7" ht="13.5" customHeight="1">
      <c r="B24" s="18"/>
      <c r="C24" s="16" t="s">
        <v>34</v>
      </c>
      <c r="D24" s="17"/>
      <c r="E24" s="56"/>
      <c r="F24" s="56"/>
      <c r="G24" s="56"/>
    </row>
    <row r="25" spans="2:7" ht="13.5" customHeight="1">
      <c r="B25" s="18"/>
      <c r="C25" s="16" t="s">
        <v>88</v>
      </c>
      <c r="D25" s="17"/>
      <c r="E25" s="56">
        <v>203439.10000000003</v>
      </c>
      <c r="F25" s="56" t="s">
        <v>125</v>
      </c>
      <c r="G25" s="56" t="s">
        <v>127</v>
      </c>
    </row>
    <row r="26" spans="2:7" ht="13.5" customHeight="1">
      <c r="B26" s="18"/>
      <c r="C26" s="16" t="s">
        <v>130</v>
      </c>
      <c r="D26" s="17"/>
      <c r="E26" s="56">
        <v>28123.260000000002</v>
      </c>
      <c r="F26" s="56" t="s">
        <v>125</v>
      </c>
      <c r="G26" s="56" t="s">
        <v>127</v>
      </c>
    </row>
    <row r="27" spans="2:7" ht="13.5" customHeight="1">
      <c r="B27" s="18"/>
      <c r="C27" s="16" t="s">
        <v>131</v>
      </c>
      <c r="D27" s="17"/>
      <c r="E27" s="56">
        <f>41488.58</f>
        <v>41488.58</v>
      </c>
      <c r="F27" s="56" t="s">
        <v>125</v>
      </c>
      <c r="G27" s="56" t="s">
        <v>127</v>
      </c>
    </row>
    <row r="28" spans="2:7" ht="30" customHeight="1">
      <c r="B28" s="18" t="s">
        <v>65</v>
      </c>
      <c r="C28" s="16" t="s">
        <v>132</v>
      </c>
      <c r="D28" s="17" t="s">
        <v>22</v>
      </c>
      <c r="E28" s="56">
        <v>576745.0047246962</v>
      </c>
      <c r="F28" s="56">
        <v>498774.1236415641</v>
      </c>
      <c r="G28" s="56">
        <v>1518791.0645796743</v>
      </c>
    </row>
    <row r="29" spans="2:7" ht="13.5" customHeight="1">
      <c r="B29" s="18" t="s">
        <v>66</v>
      </c>
      <c r="C29" s="16" t="s">
        <v>89</v>
      </c>
      <c r="D29" s="17" t="s">
        <v>22</v>
      </c>
      <c r="E29" s="56">
        <v>170092.58837982838</v>
      </c>
      <c r="F29" s="56">
        <v>79588.56899999999</v>
      </c>
      <c r="G29" s="56">
        <v>170092.58837982838</v>
      </c>
    </row>
    <row r="30" spans="2:7" ht="27" customHeight="1">
      <c r="B30" s="18" t="s">
        <v>67</v>
      </c>
      <c r="C30" s="16" t="s">
        <v>137</v>
      </c>
      <c r="D30" s="17" t="s">
        <v>22</v>
      </c>
      <c r="E30" s="56">
        <v>110844.13034525425</v>
      </c>
      <c r="F30" s="56">
        <v>4804.76784745769</v>
      </c>
      <c r="G30" s="56">
        <v>900.000000000288</v>
      </c>
    </row>
    <row r="31" spans="2:7" ht="46.5">
      <c r="B31" s="18" t="s">
        <v>68</v>
      </c>
      <c r="C31" s="16" t="s">
        <v>90</v>
      </c>
      <c r="D31" s="17"/>
      <c r="E31" s="59" t="s">
        <v>128</v>
      </c>
      <c r="F31" s="59" t="s">
        <v>129</v>
      </c>
      <c r="G31" s="59" t="s">
        <v>129</v>
      </c>
    </row>
    <row r="32" spans="2:7" ht="13.5" customHeight="1">
      <c r="B32" s="18" t="s">
        <v>69</v>
      </c>
      <c r="C32" s="16" t="s">
        <v>91</v>
      </c>
      <c r="D32" s="17" t="s">
        <v>98</v>
      </c>
      <c r="E32" s="56">
        <v>11268.376</v>
      </c>
      <c r="F32" s="56">
        <v>11268.376</v>
      </c>
      <c r="G32" s="56">
        <v>11110.638425000001</v>
      </c>
    </row>
    <row r="33" spans="2:7" ht="42" customHeight="1">
      <c r="B33" s="18" t="s">
        <v>70</v>
      </c>
      <c r="C33" s="16" t="s">
        <v>103</v>
      </c>
      <c r="D33" s="13" t="s">
        <v>99</v>
      </c>
      <c r="E33" s="56">
        <f>E23/E32</f>
        <v>26.08790920714751</v>
      </c>
      <c r="F33" s="56">
        <f>F23/F32</f>
        <v>39.29950662652797</v>
      </c>
      <c r="G33" s="56">
        <f>G23/G32</f>
        <v>40.372116769623304</v>
      </c>
    </row>
    <row r="34" spans="2:7" ht="30" customHeight="1">
      <c r="B34" s="18" t="s">
        <v>35</v>
      </c>
      <c r="C34" s="16" t="s">
        <v>36</v>
      </c>
      <c r="D34" s="17"/>
      <c r="E34" s="56"/>
      <c r="F34" s="56"/>
      <c r="G34" s="56"/>
    </row>
    <row r="35" spans="2:7" ht="18" customHeight="1">
      <c r="B35" s="18" t="s">
        <v>71</v>
      </c>
      <c r="C35" s="16" t="s">
        <v>38</v>
      </c>
      <c r="D35" s="17" t="s">
        <v>37</v>
      </c>
      <c r="E35" s="56">
        <v>446.575728363983</v>
      </c>
      <c r="F35" s="56" t="s">
        <v>125</v>
      </c>
      <c r="G35" s="56" t="s">
        <v>127</v>
      </c>
    </row>
    <row r="36" spans="2:7" ht="30" customHeight="1">
      <c r="B36" s="17" t="s">
        <v>72</v>
      </c>
      <c r="C36" s="16" t="s">
        <v>40</v>
      </c>
      <c r="D36" s="13" t="s">
        <v>39</v>
      </c>
      <c r="E36" s="60">
        <f>E25/E35/12</f>
        <v>37.962784935583265</v>
      </c>
      <c r="F36" s="60" t="s">
        <v>125</v>
      </c>
      <c r="G36" s="60" t="s">
        <v>127</v>
      </c>
    </row>
    <row r="37" spans="2:7" ht="154.5" customHeight="1">
      <c r="B37" s="18" t="s">
        <v>73</v>
      </c>
      <c r="C37" s="16" t="s">
        <v>41</v>
      </c>
      <c r="D37" s="17"/>
      <c r="E37" s="61" t="s">
        <v>138</v>
      </c>
      <c r="F37" s="61" t="s">
        <v>118</v>
      </c>
      <c r="G37" s="61" t="s">
        <v>118</v>
      </c>
    </row>
    <row r="38" spans="2:7" ht="44.25" customHeight="1">
      <c r="B38" s="18" t="s">
        <v>42</v>
      </c>
      <c r="C38" s="16" t="s">
        <v>92</v>
      </c>
      <c r="D38" s="17" t="s">
        <v>22</v>
      </c>
      <c r="E38" s="62" t="s">
        <v>119</v>
      </c>
      <c r="F38" s="63"/>
      <c r="G38" s="64"/>
    </row>
    <row r="39" spans="2:7" ht="60" customHeight="1">
      <c r="B39" s="18" t="s">
        <v>43</v>
      </c>
      <c r="C39" s="16" t="s">
        <v>93</v>
      </c>
      <c r="D39" s="17" t="s">
        <v>22</v>
      </c>
      <c r="E39" s="62" t="s">
        <v>120</v>
      </c>
      <c r="F39" s="63"/>
      <c r="G39" s="64"/>
    </row>
    <row r="40" spans="2:10" ht="13.5" customHeight="1">
      <c r="B40" s="20" t="s">
        <v>107</v>
      </c>
      <c r="C40" s="20"/>
      <c r="D40" s="20"/>
      <c r="E40" s="20"/>
      <c r="F40" s="20"/>
      <c r="G40" s="20"/>
      <c r="H40" s="20"/>
      <c r="I40" s="20"/>
      <c r="J40" s="20"/>
    </row>
    <row r="41" ht="13.5" customHeight="1">
      <c r="B41" s="24" t="s">
        <v>106</v>
      </c>
    </row>
    <row r="42" ht="13.5" customHeight="1">
      <c r="B42" s="24" t="s">
        <v>104</v>
      </c>
    </row>
    <row r="43" ht="13.5" customHeight="1">
      <c r="B43" s="24" t="s">
        <v>105</v>
      </c>
    </row>
    <row r="44" spans="2:4" ht="13.5" customHeight="1">
      <c r="B44" s="65" t="s">
        <v>133</v>
      </c>
      <c r="C44" s="65"/>
      <c r="D44" s="65"/>
    </row>
    <row r="45" spans="2:4" ht="15">
      <c r="B45" s="65" t="s">
        <v>134</v>
      </c>
      <c r="C45" s="65"/>
      <c r="D45" s="65"/>
    </row>
    <row r="46" spans="2:4" ht="54" customHeight="1">
      <c r="B46" s="65" t="s">
        <v>135</v>
      </c>
      <c r="C46" s="65"/>
      <c r="D46" s="65"/>
    </row>
    <row r="47" spans="2:4" ht="18" customHeight="1">
      <c r="B47" s="65" t="s">
        <v>136</v>
      </c>
      <c r="C47" s="65"/>
      <c r="D47" s="65"/>
    </row>
  </sheetData>
  <sheetProtection/>
  <mergeCells count="9">
    <mergeCell ref="B45:D45"/>
    <mergeCell ref="B46:D46"/>
    <mergeCell ref="B47:D47"/>
    <mergeCell ref="B5:G5"/>
    <mergeCell ref="B4:C4"/>
    <mergeCell ref="B2:G2"/>
    <mergeCell ref="E38:G38"/>
    <mergeCell ref="E39:G39"/>
    <mergeCell ref="B44:D44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view="pageBreakPreview" zoomScaleSheetLayoutView="100" zoomScalePageLayoutView="0" workbookViewId="0" topLeftCell="A1">
      <selection activeCell="F15" sqref="F15"/>
    </sheetView>
  </sheetViews>
  <sheetFormatPr defaultColWidth="0.875" defaultRowHeight="12.75"/>
  <cols>
    <col min="1" max="1" width="3.625" style="1" customWidth="1"/>
    <col min="2" max="2" width="4.875" style="1" customWidth="1"/>
    <col min="3" max="3" width="55.625" style="1" customWidth="1"/>
    <col min="4" max="4" width="15.125" style="1" customWidth="1"/>
    <col min="5" max="8" width="15.50390625" style="1" customWidth="1"/>
    <col min="9" max="9" width="16.625" style="1" customWidth="1"/>
    <col min="10" max="10" width="16.50390625" style="1" customWidth="1"/>
    <col min="11" max="11" width="3.625" style="1" customWidth="1"/>
    <col min="12" max="16384" width="0.875" style="1" customWidth="1"/>
  </cols>
  <sheetData>
    <row r="1" spans="2:10" ht="13.5" customHeight="1">
      <c r="B1" s="12"/>
      <c r="C1" s="12"/>
      <c r="D1" s="12"/>
      <c r="E1" s="12"/>
      <c r="F1" s="12"/>
      <c r="G1" s="12"/>
      <c r="H1" s="12"/>
      <c r="I1" s="12"/>
      <c r="J1" s="12"/>
    </row>
    <row r="2" spans="2:10" ht="13.5" customHeight="1">
      <c r="B2" s="51" t="s">
        <v>44</v>
      </c>
      <c r="C2" s="51"/>
      <c r="D2" s="51"/>
      <c r="E2" s="51"/>
      <c r="F2" s="51"/>
      <c r="G2" s="51"/>
      <c r="H2" s="51"/>
      <c r="I2" s="51"/>
      <c r="J2" s="51"/>
    </row>
    <row r="3" ht="13.5" customHeight="1"/>
    <row r="4" spans="2:10" ht="70.5" customHeight="1">
      <c r="B4" s="52" t="s">
        <v>49</v>
      </c>
      <c r="C4" s="52"/>
      <c r="D4" s="52" t="s">
        <v>48</v>
      </c>
      <c r="E4" s="52" t="s">
        <v>144</v>
      </c>
      <c r="F4" s="52"/>
      <c r="G4" s="52" t="s">
        <v>145</v>
      </c>
      <c r="H4" s="52"/>
      <c r="I4" s="52" t="s">
        <v>146</v>
      </c>
      <c r="J4" s="52"/>
    </row>
    <row r="5" spans="2:10" ht="48.75" customHeight="1">
      <c r="B5" s="52"/>
      <c r="C5" s="52"/>
      <c r="D5" s="52"/>
      <c r="E5" s="10" t="s">
        <v>45</v>
      </c>
      <c r="F5" s="10" t="s">
        <v>46</v>
      </c>
      <c r="G5" s="10" t="s">
        <v>45</v>
      </c>
      <c r="H5" s="10" t="s">
        <v>46</v>
      </c>
      <c r="I5" s="10" t="s">
        <v>45</v>
      </c>
      <c r="J5" s="10" t="s">
        <v>46</v>
      </c>
    </row>
    <row r="6" spans="2:10" ht="30" customHeight="1">
      <c r="B6" s="28" t="s">
        <v>20</v>
      </c>
      <c r="C6" s="25" t="s">
        <v>51</v>
      </c>
      <c r="D6" s="10"/>
      <c r="E6" s="26"/>
      <c r="F6" s="26"/>
      <c r="G6" s="26"/>
      <c r="H6" s="26"/>
      <c r="I6" s="26"/>
      <c r="J6" s="26"/>
    </row>
    <row r="7" spans="2:10" ht="30" customHeight="1">
      <c r="B7" s="28" t="s">
        <v>23</v>
      </c>
      <c r="C7" s="25" t="s">
        <v>52</v>
      </c>
      <c r="D7" s="27"/>
      <c r="E7" s="26"/>
      <c r="F7" s="26"/>
      <c r="G7" s="26"/>
      <c r="H7" s="26"/>
      <c r="I7" s="26"/>
      <c r="J7" s="26"/>
    </row>
    <row r="8" spans="2:10" ht="30" customHeight="1">
      <c r="B8" s="28"/>
      <c r="C8" s="25" t="s">
        <v>53</v>
      </c>
      <c r="D8" s="27"/>
      <c r="E8" s="26"/>
      <c r="F8" s="26"/>
      <c r="G8" s="26"/>
      <c r="H8" s="26"/>
      <c r="I8" s="26"/>
      <c r="J8" s="26"/>
    </row>
    <row r="9" spans="2:10" ht="30" customHeight="1">
      <c r="B9" s="28"/>
      <c r="C9" s="25" t="s">
        <v>54</v>
      </c>
      <c r="D9" s="27" t="s">
        <v>56</v>
      </c>
      <c r="E9" s="31">
        <f>('Раздел 2'!E7-'Раздел 3'!E13)/'Раздел 2'!E16/12*1000</f>
        <v>663289.1328159219</v>
      </c>
      <c r="F9" s="31">
        <f>E9</f>
        <v>663289.1328159219</v>
      </c>
      <c r="G9" s="53" t="s">
        <v>126</v>
      </c>
      <c r="H9" s="53" t="str">
        <f>G9</f>
        <v>нет данных</v>
      </c>
      <c r="I9" s="31">
        <f>('Раздел 2'!G7-'Раздел 3'!I13)/12/'Раздел 2'!G16*1000</f>
        <v>1873663.419635616</v>
      </c>
      <c r="J9" s="31">
        <f>I9</f>
        <v>1873663.419635616</v>
      </c>
    </row>
    <row r="10" spans="2:10" ht="30" customHeight="1">
      <c r="B10" s="28"/>
      <c r="C10" s="25" t="s">
        <v>55</v>
      </c>
      <c r="D10" s="27" t="s">
        <v>47</v>
      </c>
      <c r="E10" s="31">
        <f>E13/'Раздел 2'!E17*1000</f>
        <v>799.256445583175</v>
      </c>
      <c r="F10" s="31">
        <f>E10</f>
        <v>799.256445583175</v>
      </c>
      <c r="G10" s="53" t="s">
        <v>126</v>
      </c>
      <c r="H10" s="53" t="str">
        <f>G10</f>
        <v>нет данных</v>
      </c>
      <c r="I10" s="31">
        <f>I13/'Раздел 2'!G17*1000</f>
        <v>526.6015518050351</v>
      </c>
      <c r="J10" s="31">
        <f>I10</f>
        <v>526.6015518050351</v>
      </c>
    </row>
    <row r="11" spans="2:10" ht="30" customHeight="1">
      <c r="B11" s="29"/>
      <c r="C11" s="25" t="s">
        <v>57</v>
      </c>
      <c r="D11" s="27" t="s">
        <v>47</v>
      </c>
      <c r="E11" s="30">
        <f>'Раздел 2'!E7/'Раздел 2'!E17*1000</f>
        <v>2055.2032513677627</v>
      </c>
      <c r="F11" s="30">
        <f>E11</f>
        <v>2055.2032513677627</v>
      </c>
      <c r="G11" s="53" t="s">
        <v>126</v>
      </c>
      <c r="H11" s="54" t="str">
        <f>G11</f>
        <v>нет данных</v>
      </c>
      <c r="I11" s="31">
        <f>'Раздел 2'!G7/'Раздел 2'!G17*1000</f>
        <v>3975.32590878019</v>
      </c>
      <c r="J11" s="31">
        <f>I11</f>
        <v>3975.32590878019</v>
      </c>
    </row>
    <row r="12" spans="2:10" ht="13.5" customHeight="1">
      <c r="B12" s="19" t="s">
        <v>50</v>
      </c>
      <c r="C12" s="20"/>
      <c r="D12" s="20"/>
      <c r="E12" s="20"/>
      <c r="F12" s="20"/>
      <c r="G12" s="20"/>
      <c r="H12" s="20"/>
      <c r="I12" s="20"/>
      <c r="J12" s="20"/>
    </row>
    <row r="13" spans="5:9" ht="13.5" customHeight="1" hidden="1">
      <c r="E13" s="1">
        <v>432946.18152</v>
      </c>
      <c r="G13" s="1">
        <v>248578.38203336665</v>
      </c>
      <c r="I13" s="1">
        <v>326376.081054819</v>
      </c>
    </row>
  </sheetData>
  <sheetProtection/>
  <mergeCells count="6">
    <mergeCell ref="D4:D5"/>
    <mergeCell ref="E4:F4"/>
    <mergeCell ref="G4:H4"/>
    <mergeCell ref="I4:J4"/>
    <mergeCell ref="B4:C5"/>
    <mergeCell ref="B2:J2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Темирбулатов Борис Ильясович</cp:lastModifiedBy>
  <cp:lastPrinted>2019-04-02T12:02:11Z</cp:lastPrinted>
  <dcterms:created xsi:type="dcterms:W3CDTF">2011-01-11T10:25:48Z</dcterms:created>
  <dcterms:modified xsi:type="dcterms:W3CDTF">2019-04-19T13:25:49Z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