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 tabRatio="989"/>
  </bookViews>
  <sheets>
    <sheet name="Приложение 2" sheetId="1" r:id="rId1"/>
    <sheet name="Приложени 3" sheetId="2" r:id="rId2"/>
    <sheet name="Приложение 3 15-150" sheetId="12" state="hidden" r:id="rId3"/>
    <sheet name="Приложение 3 150-670" sheetId="13" state="hidden" r:id="rId4"/>
    <sheet name="Приложение 4" sheetId="3" r:id="rId5"/>
    <sheet name="Приложение 4 15-150" sheetId="14" state="hidden" r:id="rId6"/>
    <sheet name="Приложение 4 150-670" sheetId="15" state="hidden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3'!$B$1:$F$26</definedName>
    <definedName name="_xlnm.Print_Area" localSheetId="0">'Приложение 2'!$B$1:$J$17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4">'Приложение 4'!$B$1:$F$28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8'!$A$1:$K$25</definedName>
    <definedName name="_xlnm.Print_Area" localSheetId="11">'Приложение 8 9 м'!$B$1:$L$25</definedName>
    <definedName name="_xlnm.Print_Area" localSheetId="13">'Приложение 9'!$A$1:$H$24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F13" i="6" l="1"/>
  <c r="F12" i="6"/>
  <c r="E13" i="6"/>
  <c r="E12" i="6"/>
  <c r="D13" i="6"/>
  <c r="D12" i="6"/>
  <c r="E18" i="4" l="1"/>
  <c r="E13" i="4" s="1"/>
  <c r="D18" i="4"/>
  <c r="D24" i="4" l="1"/>
  <c r="D14" i="4"/>
  <c r="D13" i="4" s="1"/>
  <c r="F10" i="15"/>
  <c r="F11" i="15"/>
  <c r="F13" i="15"/>
  <c r="E7" i="4" l="1"/>
  <c r="E32" i="4" s="1"/>
  <c r="D7" i="4"/>
  <c r="D32" i="4" s="1"/>
  <c r="E22" i="15"/>
  <c r="E16" i="15"/>
  <c r="E22" i="14"/>
  <c r="E16" i="14"/>
  <c r="F16" i="14" l="1"/>
  <c r="F11" i="14"/>
  <c r="F13" i="14"/>
  <c r="F22" i="15" l="1"/>
  <c r="F16" i="15"/>
  <c r="F6" i="15"/>
  <c r="F6" i="14"/>
  <c r="F22" i="14"/>
  <c r="F10" i="14"/>
  <c r="E11" i="13" l="1"/>
  <c r="E11" i="12"/>
</calcChain>
</file>

<file path=xl/sharedStrings.xml><?xml version="1.0" encoding="utf-8"?>
<sst xmlns="http://schemas.openxmlformats.org/spreadsheetml/2006/main" count="476" uniqueCount="155">
  <si>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</si>
  <si>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</si>
  <si>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</si>
  <si>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</si>
  <si>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</si>
  <si>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</si>
  <si>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</si>
  <si>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</si>
  <si>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</si>
  <si>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</si>
  <si>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</si>
  <si>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</si>
  <si>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</si>
  <si>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</si>
  <si>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</si>
  <si>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</si>
  <si>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</si>
  <si>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</si>
  <si>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</si>
  <si>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</si>
  <si>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</si>
  <si>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</si>
  <si>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</si>
  <si>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</si>
  <si>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</si>
  <si>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</si>
  <si>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</si>
  <si>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</si>
  <si>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</si>
  <si>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</si>
  <si>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</si>
  <si>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</si>
  <si>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</si>
  <si>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</si>
  <si>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</si>
  <si>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</si>
  <si>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</si>
  <si>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</si>
  <si>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</si>
  <si>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</si>
  <si>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</si>
  <si>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</si>
  <si>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</si>
  <si>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</si>
  <si>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</si>
  <si>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</si>
  <si>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</si>
  <si>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</si>
  <si>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</si>
  <si>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</si>
  <si>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</si>
  <si>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</si>
  <si>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</si>
  <si>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</si>
  <si>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</si>
  <si>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</si>
  <si>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</si>
  <si>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</si>
  <si>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</si>
  <si>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</si>
  <si>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</si>
  <si>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</si>
  <si>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</si>
  <si>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</si>
  <si>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</si>
  <si>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</si>
  <si>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</si>
  <si>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</si>
  <si>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</si>
  <si>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</si>
  <si>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</si>
  <si>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</si>
  <si>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</si>
  <si>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</si>
  <si>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</si>
  <si>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</si>
  <si>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</si>
  <si>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</si>
  <si>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</si>
  <si>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</si>
  <si>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</si>
  <si>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</si>
  <si>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</si>
  <si>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</si>
  <si>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</si>
  <si>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</si>
  <si>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</si>
  <si>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</si>
  <si>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</si>
  <si>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</si>
  <si>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</si>
  <si>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</si>
  <si>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</si>
  <si>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</si>
  <si>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</si>
  <si>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</si>
  <si>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</si>
  <si>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</si>
  <si>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</si>
  <si>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</si>
  <si>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</si>
  <si>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</si>
  <si>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</si>
  <si>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</si>
  <si>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</si>
  <si>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</si>
  <si>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</si>
  <si>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</si>
  <si>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</si>
  <si>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</si>
  <si>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</si>
  <si>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</si>
  <si>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</si>
  <si>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</si>
  <si>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</si>
  <si>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</si>
  <si>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</si>
  <si>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</si>
  <si>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</si>
  <si>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</si>
  <si>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</si>
  <si>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</si>
  <si>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</si>
  <si>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 xml:space="preserve">5. ИНН  </t>
  </si>
  <si>
    <t xml:space="preserve">6. КПП </t>
  </si>
  <si>
    <t xml:space="preserve"> - </t>
  </si>
  <si>
    <t>от 15 до 150 кВт</t>
  </si>
  <si>
    <t>от 150 до 670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</si>
  <si>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</si>
  <si>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</si>
  <si>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</si>
  <si>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</si>
  <si>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о расходах за технологическое присоединение</t>
  </si>
  <si>
    <t>ПРОГНОЗНЫЕ СВЕДЕНИЯ</t>
  </si>
  <si>
    <t>филиала ПАО «МРСК Северного Кавказа» - «Севкавказэнерго»</t>
  </si>
  <si>
    <t>на 2018 год</t>
  </si>
  <si>
    <t xml:space="preserve">  - </t>
  </si>
  <si>
    <t>3. Место нахождения: 362027, Республика  Северная Осетия-Алания, г. Владикавказ, ул. Тамаева, д.19</t>
  </si>
  <si>
    <t>4. Адрес юридического лица 362027, Республика Северная Осетия-Алания, г. Владикавказ, ул. Тамаева, д. 19</t>
  </si>
  <si>
    <t xml:space="preserve">  Филиал ПАО "МРСК Северного Кавказа"-"Севкавказэнерго"</t>
  </si>
  <si>
    <t>1. Полное наименование  Филиал Публичного акционерного общества "Межрегиональная распределительная сетевая компания Северного Кавказа" - "Севкавказэнерго"</t>
  </si>
  <si>
    <t>7.Директор филиала ПАО "МРСК Северного Кавказа"-"Севкавказэнерго"                 Закаев Казбек Николаевич</t>
  </si>
  <si>
    <t>10. Факс: (8672)54-01-79</t>
  </si>
  <si>
    <t xml:space="preserve">9. Контактный телефон:  (8672) 54-83-13 </t>
  </si>
  <si>
    <t xml:space="preserve">8. Адрес электронной почты:  sof-mrsksk@vladi.elektra.ru </t>
  </si>
  <si>
    <t>к территориальным распределительным сетям</t>
  </si>
  <si>
    <t>Примечание:</t>
  </si>
  <si>
    <t>В соответствии с Методическими указаниями по определению размера платы за технологическое присоединение к электрическим сетям, утвержденными Приказом ФАС России от 29.08.2017 №1135/17 стандартизированные тарифные ставки рассчитываются регулирующим органом на основании сводной информации, представленной территориальными сетевыми организациями в соответствии с приложениями к Методическим указаниям,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</si>
  <si>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осуществляемые при технологическом присоединении к электрическим сетям</t>
  </si>
  <si>
    <t>Приказ ФСТ России от 11.09.2012 №209-э/1 утратил силу в связи с изданием Приказа ФАС России от 29.08.2017 №1135/17</t>
  </si>
  <si>
    <t>Ожидаемые данные за 2018 год</t>
  </si>
  <si>
    <t>Плановые показатели на 2019 год</t>
  </si>
  <si>
    <t>по договорам, заключенным за текущий год (9 месяцев 2018г.)</t>
  </si>
  <si>
    <t>за текущий год (9 месяцев 2018г.)</t>
  </si>
  <si>
    <t>филиала ПАО «МРСК Северного Кавказа» - «Севкавказэнерго» на 2018год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</si>
</sst>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3" fontId="2" fillId="0" borderId="0" xfId="0" applyNumberFormat="1" applyFont="1"/>
    <xf numFmtId="0" fontId="5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6" fillId="0" borderId="0" xfId="0" applyNumberFormat="1" applyFont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3" fillId="0" borderId="0" xfId="0" applyFont="1" applyAlignment="1">
      <alignment horizontal="left" vertical="top"/>
    </xf>
    <xf numFmtId="0" fontId="9" fillId="0" borderId="0" xfId="0" applyFont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tabSelected="1" view="pageBreakPreview" zoomScaleNormal="100" zoomScaleSheetLayoutView="100" workbookViewId="0">
      <selection activeCell="O16" sqref="O16"/>
    </sheetView>
  </sheetViews>
  <sheetFormatPr defaultRowHeight="16.5" x14ac:dyDescent="0.3"/>
  <cols>
    <col min="1" max="1" width="5.7109375" style="6" customWidth="1"/>
    <col min="2" max="2" width="9.140625" style="6"/>
    <col min="3" max="3" width="21.28515625" style="6" customWidth="1"/>
    <col min="4" max="8" width="9.140625" style="6"/>
    <col min="9" max="9" width="13.7109375" style="6" customWidth="1"/>
    <col min="10" max="10" width="5.7109375" style="6" customWidth="1"/>
    <col min="11" max="16384" width="9.140625" style="6"/>
  </cols>
  <sheetData>
    <row r="1" spans="2:11" x14ac:dyDescent="0.3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x14ac:dyDescent="0.3">
      <c r="B2" s="36" t="s">
        <v>133</v>
      </c>
      <c r="C2" s="36"/>
      <c r="D2" s="36"/>
      <c r="E2" s="36"/>
      <c r="F2" s="36"/>
      <c r="G2" s="36"/>
      <c r="H2" s="36"/>
      <c r="I2" s="36"/>
      <c r="J2" s="5"/>
      <c r="K2" s="5"/>
    </row>
    <row r="3" spans="2:11" x14ac:dyDescent="0.3">
      <c r="B3" s="36" t="s">
        <v>132</v>
      </c>
      <c r="C3" s="36"/>
      <c r="D3" s="36"/>
      <c r="E3" s="36"/>
      <c r="F3" s="36"/>
      <c r="G3" s="36"/>
      <c r="H3" s="36"/>
      <c r="I3" s="36"/>
      <c r="J3" s="5"/>
      <c r="K3" s="5"/>
    </row>
    <row r="4" spans="2:11" x14ac:dyDescent="0.3">
      <c r="B4" s="36" t="s">
        <v>154</v>
      </c>
      <c r="C4" s="36"/>
      <c r="D4" s="36"/>
      <c r="E4" s="36"/>
      <c r="F4" s="36"/>
      <c r="G4" s="36"/>
      <c r="H4" s="36"/>
      <c r="I4" s="36"/>
      <c r="J4" s="5"/>
      <c r="K4" s="5"/>
    </row>
    <row r="5" spans="2:11" x14ac:dyDescent="0.3">
      <c r="B5" s="36"/>
      <c r="C5" s="36"/>
      <c r="D5" s="36"/>
      <c r="E5" s="36"/>
      <c r="F5" s="36"/>
      <c r="G5" s="36"/>
      <c r="H5" s="36"/>
      <c r="I5" s="36"/>
      <c r="J5" s="5"/>
      <c r="K5" s="5"/>
    </row>
    <row r="6" spans="2:11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33.75" customHeight="1" x14ac:dyDescent="0.3">
      <c r="B7" s="37" t="s">
        <v>140</v>
      </c>
      <c r="C7" s="37"/>
      <c r="D7" s="37"/>
      <c r="E7" s="37"/>
      <c r="F7" s="37"/>
      <c r="G7" s="37"/>
      <c r="H7" s="37"/>
      <c r="I7" s="37"/>
      <c r="J7" s="37"/>
      <c r="K7" s="5"/>
    </row>
    <row r="8" spans="2:11" x14ac:dyDescent="0.3">
      <c r="B8" s="32" t="s">
        <v>121</v>
      </c>
      <c r="C8" s="32"/>
      <c r="D8" s="32" t="s">
        <v>139</v>
      </c>
      <c r="E8" s="32"/>
      <c r="F8" s="32"/>
      <c r="G8" s="32"/>
      <c r="H8" s="32"/>
      <c r="I8" s="32"/>
      <c r="J8" s="32"/>
      <c r="K8" s="5"/>
    </row>
    <row r="9" spans="2:11" x14ac:dyDescent="0.3">
      <c r="B9" s="32" t="s">
        <v>137</v>
      </c>
      <c r="C9" s="32"/>
      <c r="D9" s="32"/>
      <c r="E9" s="32"/>
      <c r="F9" s="32"/>
      <c r="G9" s="32"/>
      <c r="H9" s="32"/>
      <c r="I9" s="32"/>
      <c r="J9" s="32"/>
      <c r="K9" s="5"/>
    </row>
    <row r="10" spans="2:11" x14ac:dyDescent="0.3">
      <c r="B10" s="32" t="s">
        <v>138</v>
      </c>
      <c r="C10" s="32"/>
      <c r="D10" s="32"/>
      <c r="E10" s="32"/>
      <c r="F10" s="32"/>
      <c r="G10" s="32"/>
      <c r="H10" s="32"/>
      <c r="I10" s="32"/>
      <c r="J10" s="32"/>
      <c r="K10" s="5"/>
    </row>
    <row r="11" spans="2:11" x14ac:dyDescent="0.3">
      <c r="B11" s="32" t="s">
        <v>123</v>
      </c>
      <c r="C11" s="32">
        <v>2632082033</v>
      </c>
      <c r="D11" s="32"/>
      <c r="E11" s="32"/>
      <c r="F11" s="32"/>
      <c r="G11" s="32"/>
      <c r="H11" s="32"/>
      <c r="I11" s="32"/>
      <c r="J11" s="32"/>
      <c r="K11" s="5"/>
    </row>
    <row r="12" spans="2:11" x14ac:dyDescent="0.3">
      <c r="B12" s="32" t="s">
        <v>124</v>
      </c>
      <c r="C12" s="32">
        <v>151343001</v>
      </c>
      <c r="D12" s="32"/>
      <c r="E12" s="32"/>
      <c r="F12" s="32"/>
      <c r="G12" s="32"/>
      <c r="H12" s="32"/>
      <c r="I12" s="32"/>
      <c r="J12" s="32"/>
      <c r="K12" s="5"/>
    </row>
    <row r="13" spans="2:11" x14ac:dyDescent="0.3">
      <c r="B13" s="32" t="s">
        <v>141</v>
      </c>
      <c r="C13" s="32"/>
      <c r="D13" s="32"/>
      <c r="E13" s="32"/>
      <c r="F13" s="32"/>
      <c r="G13" s="32"/>
      <c r="H13" s="32"/>
      <c r="I13" s="32"/>
      <c r="J13" s="32"/>
      <c r="K13" s="5"/>
    </row>
    <row r="14" spans="2:11" x14ac:dyDescent="0.3">
      <c r="B14" s="32" t="s">
        <v>144</v>
      </c>
      <c r="C14" s="32"/>
      <c r="D14" s="32"/>
      <c r="E14" s="32"/>
      <c r="F14" s="32"/>
      <c r="G14" s="32"/>
      <c r="H14" s="32"/>
      <c r="I14" s="32"/>
      <c r="J14" s="32"/>
      <c r="K14" s="5"/>
    </row>
    <row r="15" spans="2:11" x14ac:dyDescent="0.3">
      <c r="B15" s="32" t="s">
        <v>143</v>
      </c>
      <c r="C15" s="32"/>
      <c r="D15" s="32"/>
      <c r="E15" s="32"/>
      <c r="F15" s="32"/>
      <c r="G15" s="32"/>
      <c r="H15" s="32"/>
      <c r="I15" s="32"/>
      <c r="J15" s="32"/>
      <c r="K15" s="5"/>
    </row>
    <row r="16" spans="2:11" x14ac:dyDescent="0.3">
      <c r="B16" s="32" t="s">
        <v>142</v>
      </c>
      <c r="C16" s="32"/>
      <c r="D16" s="32"/>
      <c r="E16" s="32"/>
      <c r="F16" s="32"/>
      <c r="G16" s="32"/>
      <c r="H16" s="32"/>
      <c r="I16" s="32"/>
      <c r="J16" s="32"/>
      <c r="K16" s="5"/>
    </row>
    <row r="17" spans="2:11" x14ac:dyDescent="0.3"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2:11" x14ac:dyDescent="0.3">
      <c r="B19" s="33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view="pageBreakPreview" topLeftCell="B1" zoomScale="110" zoomScaleNormal="100" zoomScaleSheetLayoutView="110" workbookViewId="0">
      <selection activeCell="H7" sqref="H7"/>
    </sheetView>
  </sheetViews>
  <sheetFormatPr defaultRowHeight="16.5" x14ac:dyDescent="0.3"/>
  <cols>
    <col min="1" max="1" width="6.140625" style="6" customWidth="1"/>
    <col min="2" max="2" width="5.7109375" style="6" customWidth="1"/>
    <col min="3" max="3" width="27.7109375" style="6" customWidth="1"/>
    <col min="4" max="6" width="26.7109375" style="6" customWidth="1"/>
    <col min="7" max="16384" width="9.140625" style="6"/>
  </cols>
  <sheetData>
    <row r="2" spans="2:8" x14ac:dyDescent="0.3">
      <c r="B2" s="39" t="s">
        <v>84</v>
      </c>
      <c r="C2" s="39"/>
      <c r="D2" s="39"/>
      <c r="E2" s="39"/>
      <c r="F2" s="39"/>
    </row>
    <row r="3" spans="2:8" x14ac:dyDescent="0.3">
      <c r="B3" s="39" t="s">
        <v>95</v>
      </c>
      <c r="C3" s="39"/>
      <c r="D3" s="39"/>
      <c r="E3" s="39"/>
      <c r="F3" s="39"/>
    </row>
    <row r="4" spans="2:8" x14ac:dyDescent="0.3">
      <c r="B4" s="39" t="s">
        <v>96</v>
      </c>
      <c r="C4" s="39"/>
      <c r="D4" s="39"/>
      <c r="E4" s="39"/>
      <c r="F4" s="39"/>
    </row>
    <row r="5" spans="2:8" x14ac:dyDescent="0.3">
      <c r="B5" s="39" t="s">
        <v>97</v>
      </c>
      <c r="C5" s="39"/>
      <c r="D5" s="39"/>
      <c r="E5" s="39"/>
      <c r="F5" s="39"/>
    </row>
    <row r="6" spans="2:8" ht="115.5" x14ac:dyDescent="0.3">
      <c r="B6" s="47" t="s">
        <v>27</v>
      </c>
      <c r="C6" s="47"/>
      <c r="D6" s="18" t="s">
        <v>87</v>
      </c>
      <c r="E6" s="18" t="s">
        <v>88</v>
      </c>
      <c r="F6" s="18" t="s">
        <v>89</v>
      </c>
    </row>
    <row r="7" spans="2:8" ht="33" x14ac:dyDescent="0.3">
      <c r="B7" s="46" t="s">
        <v>31</v>
      </c>
      <c r="C7" s="14" t="s">
        <v>90</v>
      </c>
      <c r="D7" s="12"/>
      <c r="E7" s="12"/>
      <c r="F7" s="12"/>
      <c r="H7" s="35"/>
    </row>
    <row r="8" spans="2:8" x14ac:dyDescent="0.3">
      <c r="B8" s="46"/>
      <c r="C8" s="25" t="s">
        <v>91</v>
      </c>
      <c r="D8" s="12">
        <v>1687.28</v>
      </c>
      <c r="E8" s="12">
        <v>1.1100000000000001</v>
      </c>
      <c r="F8" s="12">
        <v>420</v>
      </c>
    </row>
    <row r="9" spans="2:8" x14ac:dyDescent="0.3">
      <c r="B9" s="46"/>
      <c r="C9" s="25" t="s">
        <v>92</v>
      </c>
      <c r="D9" s="12">
        <v>4737.5600000000004</v>
      </c>
      <c r="E9" s="12">
        <v>2.98</v>
      </c>
      <c r="F9" s="12">
        <v>705</v>
      </c>
    </row>
    <row r="10" spans="2:8" x14ac:dyDescent="0.3">
      <c r="B10" s="46"/>
      <c r="C10" s="25" t="s">
        <v>93</v>
      </c>
      <c r="D10" s="12"/>
      <c r="E10" s="12"/>
      <c r="F10" s="12"/>
    </row>
    <row r="11" spans="2:8" ht="33" x14ac:dyDescent="0.3">
      <c r="B11" s="46" t="s">
        <v>32</v>
      </c>
      <c r="C11" s="14" t="s">
        <v>94</v>
      </c>
      <c r="D11" s="24"/>
      <c r="E11" s="24"/>
      <c r="F11" s="24"/>
    </row>
    <row r="12" spans="2:8" x14ac:dyDescent="0.3">
      <c r="B12" s="46"/>
      <c r="C12" s="25" t="s">
        <v>91</v>
      </c>
      <c r="D12" s="24">
        <f>551+4143</f>
        <v>4694</v>
      </c>
      <c r="E12" s="12">
        <f>2.224+9.0667</f>
        <v>11.290700000000001</v>
      </c>
      <c r="F12" s="12">
        <f>186+566</f>
        <v>752</v>
      </c>
    </row>
    <row r="13" spans="2:8" x14ac:dyDescent="0.3">
      <c r="B13" s="46"/>
      <c r="C13" s="25" t="s">
        <v>92</v>
      </c>
      <c r="D13" s="24">
        <f>10568+5931.67</f>
        <v>16499.669999999998</v>
      </c>
      <c r="E13" s="12">
        <f>5.616+5.846</f>
        <v>11.462</v>
      </c>
      <c r="F13" s="12">
        <f>1022.44+244.33</f>
        <v>1266.77</v>
      </c>
    </row>
    <row r="14" spans="2:8" x14ac:dyDescent="0.3">
      <c r="B14" s="46"/>
      <c r="C14" s="25" t="s">
        <v>93</v>
      </c>
      <c r="D14" s="24"/>
      <c r="E14" s="12"/>
      <c r="F14" s="12"/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110" zoomScaleNormal="100" zoomScaleSheetLayoutView="110" workbookViewId="0">
      <selection activeCell="N8" sqref="N8:N9"/>
    </sheetView>
  </sheetViews>
  <sheetFormatPr defaultRowHeight="16.5" x14ac:dyDescent="0.3"/>
  <cols>
    <col min="1" max="1" width="9.140625" style="6"/>
    <col min="2" max="2" width="27.85546875" style="6" customWidth="1"/>
    <col min="3" max="16384" width="9.140625" style="6"/>
  </cols>
  <sheetData>
    <row r="1" spans="1:14" x14ac:dyDescent="0.3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x14ac:dyDescent="0.3">
      <c r="A2" s="39" t="s">
        <v>116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x14ac:dyDescent="0.3">
      <c r="A3" s="39" t="s">
        <v>152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29.25" customHeight="1" x14ac:dyDescent="0.3">
      <c r="A5" s="47" t="s">
        <v>98</v>
      </c>
      <c r="B5" s="47"/>
      <c r="C5" s="43" t="s">
        <v>99</v>
      </c>
      <c r="D5" s="43"/>
      <c r="E5" s="43"/>
      <c r="F5" s="43" t="s">
        <v>101</v>
      </c>
      <c r="G5" s="43"/>
      <c r="H5" s="43"/>
      <c r="I5" s="43" t="s">
        <v>102</v>
      </c>
      <c r="J5" s="43"/>
      <c r="K5" s="43"/>
    </row>
    <row r="6" spans="1:14" ht="33" x14ac:dyDescent="0.3">
      <c r="A6" s="48"/>
      <c r="B6" s="48"/>
      <c r="C6" s="28" t="s">
        <v>91</v>
      </c>
      <c r="D6" s="28" t="s">
        <v>92</v>
      </c>
      <c r="E6" s="29" t="s">
        <v>100</v>
      </c>
      <c r="F6" s="28" t="s">
        <v>91</v>
      </c>
      <c r="G6" s="28" t="s">
        <v>92</v>
      </c>
      <c r="H6" s="29" t="s">
        <v>100</v>
      </c>
      <c r="I6" s="28" t="s">
        <v>91</v>
      </c>
      <c r="J6" s="28" t="s">
        <v>92</v>
      </c>
      <c r="K6" s="29" t="s">
        <v>100</v>
      </c>
    </row>
    <row r="7" spans="1:14" x14ac:dyDescent="0.3">
      <c r="A7" s="46" t="s">
        <v>31</v>
      </c>
      <c r="B7" s="25" t="s">
        <v>103</v>
      </c>
      <c r="C7" s="24">
        <v>1082</v>
      </c>
      <c r="D7" s="24"/>
      <c r="E7" s="24"/>
      <c r="F7" s="24">
        <v>9974</v>
      </c>
      <c r="G7" s="24"/>
      <c r="H7" s="24"/>
      <c r="I7" s="24">
        <v>504.32100000000003</v>
      </c>
      <c r="J7" s="24"/>
      <c r="K7" s="24"/>
    </row>
    <row r="8" spans="1:14" ht="18.75" x14ac:dyDescent="0.3">
      <c r="A8" s="46"/>
      <c r="B8" s="25" t="s">
        <v>104</v>
      </c>
      <c r="C8" s="24"/>
      <c r="D8" s="24"/>
      <c r="E8" s="24"/>
      <c r="F8" s="24"/>
      <c r="G8" s="24"/>
      <c r="H8" s="24"/>
      <c r="I8" s="24"/>
      <c r="J8" s="24"/>
      <c r="K8" s="24"/>
      <c r="N8" s="35"/>
    </row>
    <row r="9" spans="1:14" ht="18.75" x14ac:dyDescent="0.3">
      <c r="A9" s="46"/>
      <c r="B9" s="25" t="s">
        <v>105</v>
      </c>
      <c r="C9" s="24">
        <v>1082</v>
      </c>
      <c r="D9" s="24"/>
      <c r="E9" s="24"/>
      <c r="F9" s="24">
        <v>9974</v>
      </c>
      <c r="G9" s="24"/>
      <c r="H9" s="24"/>
      <c r="I9" s="24">
        <v>504.32100000000003</v>
      </c>
      <c r="J9" s="24"/>
      <c r="K9" s="24"/>
      <c r="N9" s="35"/>
    </row>
    <row r="10" spans="1:14" x14ac:dyDescent="0.3">
      <c r="A10" s="46" t="s">
        <v>32</v>
      </c>
      <c r="B10" s="25" t="s">
        <v>106</v>
      </c>
      <c r="C10" s="24">
        <v>115</v>
      </c>
      <c r="D10" s="24">
        <v>29</v>
      </c>
      <c r="E10" s="24"/>
      <c r="F10" s="24">
        <v>6444.2</v>
      </c>
      <c r="G10" s="24">
        <v>2301</v>
      </c>
      <c r="H10" s="24"/>
      <c r="I10" s="24">
        <v>230.166</v>
      </c>
      <c r="J10" s="24">
        <v>43.905999999999999</v>
      </c>
      <c r="K10" s="24"/>
    </row>
    <row r="11" spans="1:14" x14ac:dyDescent="0.3">
      <c r="A11" s="46"/>
      <c r="B11" s="25" t="s">
        <v>104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1:14" x14ac:dyDescent="0.3">
      <c r="A12" s="46"/>
      <c r="B12" s="25" t="s">
        <v>107</v>
      </c>
      <c r="C12" s="24">
        <v>48</v>
      </c>
      <c r="D12" s="24">
        <v>19</v>
      </c>
      <c r="E12" s="24"/>
      <c r="F12" s="24">
        <v>3038.5</v>
      </c>
      <c r="G12" s="24">
        <v>1597</v>
      </c>
      <c r="H12" s="24"/>
      <c r="I12" s="24">
        <v>112.34739999999999</v>
      </c>
      <c r="J12" s="24">
        <v>34.842700000000001</v>
      </c>
      <c r="K12" s="24"/>
    </row>
    <row r="13" spans="1:14" x14ac:dyDescent="0.3">
      <c r="A13" s="46" t="s">
        <v>33</v>
      </c>
      <c r="B13" s="25" t="s">
        <v>108</v>
      </c>
      <c r="C13" s="24">
        <v>4</v>
      </c>
      <c r="D13" s="24">
        <v>20</v>
      </c>
      <c r="E13" s="24"/>
      <c r="F13" s="24">
        <v>948.9</v>
      </c>
      <c r="G13" s="24">
        <v>5717</v>
      </c>
      <c r="H13" s="24"/>
      <c r="I13" s="24">
        <v>17937.95</v>
      </c>
      <c r="J13" s="24">
        <v>8973.3919999999998</v>
      </c>
      <c r="K13" s="24"/>
    </row>
    <row r="14" spans="1:14" x14ac:dyDescent="0.3">
      <c r="A14" s="46"/>
      <c r="B14" s="25" t="s">
        <v>104</v>
      </c>
      <c r="C14" s="24"/>
      <c r="D14" s="24"/>
      <c r="E14" s="24"/>
      <c r="F14" s="24"/>
      <c r="G14" s="24"/>
      <c r="H14" s="24"/>
      <c r="I14" s="24"/>
      <c r="J14" s="24"/>
      <c r="K14" s="24"/>
    </row>
    <row r="15" spans="1:14" x14ac:dyDescent="0.3">
      <c r="A15" s="46"/>
      <c r="B15" s="25" t="s">
        <v>109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1:14" x14ac:dyDescent="0.3">
      <c r="A16" s="46" t="s">
        <v>34</v>
      </c>
      <c r="B16" s="25" t="s">
        <v>110</v>
      </c>
      <c r="C16" s="24"/>
      <c r="D16" s="24">
        <v>1</v>
      </c>
      <c r="E16" s="24"/>
      <c r="F16" s="24"/>
      <c r="G16" s="24">
        <v>930</v>
      </c>
      <c r="H16" s="24"/>
      <c r="I16" s="24"/>
      <c r="J16" s="24">
        <v>835.13</v>
      </c>
      <c r="K16" s="24"/>
    </row>
    <row r="17" spans="1:11" x14ac:dyDescent="0.3">
      <c r="A17" s="46"/>
      <c r="B17" s="25" t="s">
        <v>104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3">
      <c r="A18" s="46"/>
      <c r="B18" s="25" t="s">
        <v>109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1:11" x14ac:dyDescent="0.3">
      <c r="A19" s="46" t="s">
        <v>35</v>
      </c>
      <c r="B19" s="25" t="s">
        <v>111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3">
      <c r="A20" s="46"/>
      <c r="B20" s="25" t="s">
        <v>104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3">
      <c r="A21" s="46"/>
      <c r="B21" s="25" t="s">
        <v>109</v>
      </c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3">
      <c r="A22" s="11" t="s">
        <v>36</v>
      </c>
      <c r="B22" s="25" t="s">
        <v>112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3">
      <c r="C23" s="30"/>
      <c r="D23" s="30"/>
      <c r="E23" s="31"/>
      <c r="F23" s="30"/>
      <c r="G23" s="30"/>
      <c r="H23" s="31"/>
      <c r="I23" s="30"/>
      <c r="J23" s="30"/>
      <c r="K23" s="31"/>
    </row>
    <row r="24" spans="1:11" x14ac:dyDescent="0.3">
      <c r="A24" s="6" t="s">
        <v>113</v>
      </c>
    </row>
    <row r="25" spans="1:11" ht="103.5" customHeight="1" x14ac:dyDescent="0.3">
      <c r="A25" s="38" t="s">
        <v>114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51" t="s">
        <v>115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x14ac:dyDescent="0.25">
      <c r="B3" s="51" t="s">
        <v>116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x14ac:dyDescent="0.25">
      <c r="B4" s="51" t="s">
        <v>122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30" customHeight="1" x14ac:dyDescent="0.25">
      <c r="B5" s="53" t="s">
        <v>98</v>
      </c>
      <c r="C5" s="53"/>
      <c r="D5" s="52" t="s">
        <v>99</v>
      </c>
      <c r="E5" s="52"/>
      <c r="F5" s="52"/>
      <c r="G5" s="52" t="s">
        <v>101</v>
      </c>
      <c r="H5" s="52"/>
      <c r="I5" s="52"/>
      <c r="J5" s="52" t="s">
        <v>102</v>
      </c>
      <c r="K5" s="52"/>
      <c r="L5" s="52"/>
    </row>
    <row r="6" spans="2:12" ht="30" customHeight="1" x14ac:dyDescent="0.25">
      <c r="B6" s="53"/>
      <c r="C6" s="53"/>
      <c r="D6" s="3" t="s">
        <v>91</v>
      </c>
      <c r="E6" s="3" t="s">
        <v>92</v>
      </c>
      <c r="F6" s="1" t="s">
        <v>100</v>
      </c>
      <c r="G6" s="3" t="s">
        <v>91</v>
      </c>
      <c r="H6" s="3" t="s">
        <v>92</v>
      </c>
      <c r="I6" s="1" t="s">
        <v>100</v>
      </c>
      <c r="J6" s="3" t="s">
        <v>91</v>
      </c>
      <c r="K6" s="3" t="s">
        <v>92</v>
      </c>
      <c r="L6" s="1" t="s">
        <v>100</v>
      </c>
    </row>
    <row r="7" spans="2:12" x14ac:dyDescent="0.25">
      <c r="B7" s="49" t="s">
        <v>31</v>
      </c>
      <c r="C7" t="s">
        <v>103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49"/>
      <c r="C8" t="s">
        <v>104</v>
      </c>
    </row>
    <row r="9" spans="2:12" x14ac:dyDescent="0.25">
      <c r="B9" s="49"/>
      <c r="C9" t="s">
        <v>105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49" t="s">
        <v>32</v>
      </c>
      <c r="C10" t="s">
        <v>106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49"/>
      <c r="C11" t="s">
        <v>104</v>
      </c>
    </row>
    <row r="12" spans="2:12" x14ac:dyDescent="0.25">
      <c r="B12" s="49"/>
      <c r="C12" t="s">
        <v>107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49" t="s">
        <v>33</v>
      </c>
      <c r="C13" t="s">
        <v>108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49"/>
      <c r="C14" t="s">
        <v>104</v>
      </c>
    </row>
    <row r="15" spans="2:12" x14ac:dyDescent="0.25">
      <c r="B15" s="49"/>
      <c r="C15" t="s">
        <v>109</v>
      </c>
      <c r="F15">
        <v>0</v>
      </c>
      <c r="I15">
        <v>0</v>
      </c>
      <c r="L15">
        <v>0</v>
      </c>
    </row>
    <row r="16" spans="2:12" x14ac:dyDescent="0.25">
      <c r="B16" s="49" t="s">
        <v>34</v>
      </c>
      <c r="C16" t="s">
        <v>110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49"/>
      <c r="C17" t="s">
        <v>104</v>
      </c>
    </row>
    <row r="18" spans="2:12" x14ac:dyDescent="0.25">
      <c r="B18" s="49"/>
      <c r="C18" t="s">
        <v>109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49" t="s">
        <v>35</v>
      </c>
      <c r="C19" t="s">
        <v>111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49"/>
      <c r="C20" t="s">
        <v>104</v>
      </c>
    </row>
    <row r="21" spans="2:12" x14ac:dyDescent="0.25">
      <c r="B21" s="49"/>
      <c r="C21" t="s">
        <v>109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2" t="s">
        <v>36</v>
      </c>
      <c r="C22" t="s">
        <v>112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113</v>
      </c>
    </row>
    <row r="25" spans="2:12" ht="93" customHeight="1" x14ac:dyDescent="0.25">
      <c r="B25" s="50" t="s">
        <v>114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51" t="s">
        <v>115</v>
      </c>
      <c r="C2" s="51"/>
      <c r="D2" s="51"/>
      <c r="E2" s="51"/>
      <c r="F2" s="51"/>
      <c r="G2" s="51"/>
      <c r="H2" s="51"/>
      <c r="I2" s="51"/>
    </row>
    <row r="3" spans="2:9" x14ac:dyDescent="0.25">
      <c r="B3" s="51" t="s">
        <v>119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120</v>
      </c>
      <c r="C4" s="51"/>
      <c r="D4" s="51"/>
      <c r="E4" s="51"/>
      <c r="F4" s="51"/>
      <c r="G4" s="51"/>
      <c r="H4" s="51"/>
      <c r="I4" s="51"/>
    </row>
    <row r="5" spans="2:9" ht="29.25" customHeight="1" x14ac:dyDescent="0.25">
      <c r="B5" s="53" t="s">
        <v>98</v>
      </c>
      <c r="C5" s="53"/>
      <c r="D5" s="52" t="s">
        <v>117</v>
      </c>
      <c r="E5" s="52"/>
      <c r="F5" s="52"/>
      <c r="G5" s="52" t="s">
        <v>101</v>
      </c>
      <c r="H5" s="52"/>
      <c r="I5" s="52"/>
    </row>
    <row r="6" spans="2:9" ht="30" x14ac:dyDescent="0.25">
      <c r="D6" s="3" t="s">
        <v>91</v>
      </c>
      <c r="E6" s="3" t="s">
        <v>92</v>
      </c>
      <c r="F6" s="1" t="s">
        <v>100</v>
      </c>
      <c r="G6" s="3" t="s">
        <v>91</v>
      </c>
      <c r="H6" s="3" t="s">
        <v>92</v>
      </c>
      <c r="I6" s="1" t="s">
        <v>100</v>
      </c>
    </row>
    <row r="7" spans="2:9" x14ac:dyDescent="0.25">
      <c r="B7" s="49" t="s">
        <v>31</v>
      </c>
      <c r="C7" t="s">
        <v>103</v>
      </c>
      <c r="D7" s="4">
        <v>821</v>
      </c>
      <c r="E7" s="4">
        <v>25</v>
      </c>
      <c r="F7" s="4">
        <v>0</v>
      </c>
      <c r="G7" s="4">
        <v>4275.1899999999996</v>
      </c>
      <c r="H7" s="4">
        <v>344.7</v>
      </c>
      <c r="I7" s="4">
        <v>0</v>
      </c>
    </row>
    <row r="8" spans="2:9" x14ac:dyDescent="0.25">
      <c r="B8" s="49"/>
      <c r="C8" t="s">
        <v>104</v>
      </c>
      <c r="D8" s="4"/>
      <c r="E8" s="4"/>
      <c r="F8" s="4"/>
      <c r="G8" s="4"/>
      <c r="H8" s="4"/>
      <c r="I8" s="4"/>
    </row>
    <row r="9" spans="2:9" x14ac:dyDescent="0.25">
      <c r="B9" s="49"/>
      <c r="C9" t="s">
        <v>105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x14ac:dyDescent="0.25">
      <c r="B10" s="49" t="s">
        <v>32</v>
      </c>
      <c r="C10" t="s">
        <v>106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x14ac:dyDescent="0.25">
      <c r="B11" s="49"/>
      <c r="C11" t="s">
        <v>104</v>
      </c>
      <c r="D11" s="4"/>
      <c r="E11" s="4"/>
      <c r="F11" s="4"/>
      <c r="G11" s="4"/>
      <c r="H11" s="4"/>
      <c r="I11" s="4"/>
    </row>
    <row r="12" spans="2:9" x14ac:dyDescent="0.25">
      <c r="B12" s="49"/>
      <c r="C12" t="s">
        <v>107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49" t="s">
        <v>33</v>
      </c>
      <c r="C13" t="s">
        <v>108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x14ac:dyDescent="0.25">
      <c r="B14" s="49"/>
      <c r="C14" t="s">
        <v>104</v>
      </c>
      <c r="D14" s="4"/>
      <c r="E14" s="4"/>
      <c r="F14" s="4"/>
      <c r="G14" s="4"/>
      <c r="H14" s="4"/>
      <c r="I14" s="4"/>
    </row>
    <row r="15" spans="2:9" x14ac:dyDescent="0.25">
      <c r="B15" s="49"/>
      <c r="C15" t="s">
        <v>109</v>
      </c>
      <c r="D15" s="4"/>
      <c r="E15" s="4"/>
      <c r="F15" s="4"/>
      <c r="G15" s="4"/>
      <c r="H15" s="4"/>
      <c r="I15" s="4"/>
    </row>
    <row r="16" spans="2:9" x14ac:dyDescent="0.25">
      <c r="B16" s="49" t="s">
        <v>34</v>
      </c>
      <c r="C16" t="s">
        <v>110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x14ac:dyDescent="0.25">
      <c r="B17" s="49"/>
      <c r="C17" t="s">
        <v>104</v>
      </c>
      <c r="D17" s="4"/>
      <c r="E17" s="4"/>
      <c r="F17" s="4"/>
      <c r="G17" s="4"/>
      <c r="H17" s="4"/>
      <c r="I17" s="4"/>
    </row>
    <row r="18" spans="2:9" x14ac:dyDescent="0.25">
      <c r="B18" s="49"/>
      <c r="C18" t="s">
        <v>109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x14ac:dyDescent="0.25">
      <c r="B19" s="49" t="s">
        <v>35</v>
      </c>
      <c r="C19" t="s">
        <v>111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x14ac:dyDescent="0.25">
      <c r="B20" s="49"/>
      <c r="C20" t="s">
        <v>104</v>
      </c>
      <c r="D20" s="4"/>
      <c r="E20" s="4"/>
      <c r="F20" s="4"/>
      <c r="G20" s="4"/>
      <c r="H20" s="4"/>
      <c r="I20" s="4"/>
    </row>
    <row r="21" spans="2:9" x14ac:dyDescent="0.25">
      <c r="B21" s="49"/>
      <c r="C21" t="s">
        <v>109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x14ac:dyDescent="0.25">
      <c r="B22" s="2" t="s">
        <v>36</v>
      </c>
      <c r="C22" t="s">
        <v>112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2:9" x14ac:dyDescent="0.25">
      <c r="D23" s="4"/>
      <c r="E23" s="4"/>
      <c r="F23" s="4"/>
      <c r="G23" s="4"/>
      <c r="H23" s="4"/>
      <c r="I23" s="4"/>
    </row>
    <row r="24" spans="2:9" ht="28.5" customHeight="1" x14ac:dyDescent="0.25">
      <c r="B24" s="54" t="s">
        <v>113</v>
      </c>
      <c r="C24" s="54"/>
      <c r="D24" s="54"/>
      <c r="E24" s="54"/>
      <c r="F24" s="54"/>
      <c r="G24" s="54"/>
      <c r="H24" s="54"/>
      <c r="I24" s="54"/>
    </row>
    <row r="25" spans="2:9" ht="123" customHeight="1" x14ac:dyDescent="0.25">
      <c r="B25" s="54" t="s">
        <v>118</v>
      </c>
      <c r="C25" s="54"/>
      <c r="D25" s="54"/>
      <c r="E25" s="54"/>
      <c r="F25" s="54"/>
      <c r="G25" s="54"/>
      <c r="H25" s="54"/>
      <c r="I25" s="54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10" zoomScaleNormal="100" zoomScaleSheetLayoutView="110" workbookViewId="0">
      <selection activeCell="J23" sqref="J23"/>
    </sheetView>
  </sheetViews>
  <sheetFormatPr defaultRowHeight="16.5" x14ac:dyDescent="0.3"/>
  <cols>
    <col min="1" max="1" width="9.85546875" style="6" customWidth="1"/>
    <col min="2" max="2" width="28.7109375" style="6" customWidth="1"/>
    <col min="3" max="16384" width="9.140625" style="6"/>
  </cols>
  <sheetData>
    <row r="1" spans="1:10" x14ac:dyDescent="0.3">
      <c r="A1" s="39" t="s">
        <v>115</v>
      </c>
      <c r="B1" s="39"/>
      <c r="C1" s="39"/>
      <c r="D1" s="39"/>
      <c r="E1" s="39"/>
      <c r="F1" s="39"/>
      <c r="G1" s="39"/>
      <c r="H1" s="39"/>
    </row>
    <row r="2" spans="1:10" x14ac:dyDescent="0.3">
      <c r="A2" s="39" t="s">
        <v>119</v>
      </c>
      <c r="B2" s="39"/>
      <c r="C2" s="39"/>
      <c r="D2" s="39"/>
      <c r="E2" s="39"/>
      <c r="F2" s="39"/>
      <c r="G2" s="39"/>
      <c r="H2" s="39"/>
    </row>
    <row r="3" spans="1:10" x14ac:dyDescent="0.3">
      <c r="A3" s="39" t="s">
        <v>153</v>
      </c>
      <c r="B3" s="39"/>
      <c r="C3" s="39"/>
      <c r="D3" s="39"/>
      <c r="E3" s="39"/>
      <c r="F3" s="39"/>
      <c r="G3" s="39"/>
      <c r="H3" s="39"/>
    </row>
    <row r="4" spans="1:10" x14ac:dyDescent="0.3">
      <c r="A4" s="47" t="s">
        <v>98</v>
      </c>
      <c r="B4" s="47"/>
      <c r="C4" s="43" t="s">
        <v>117</v>
      </c>
      <c r="D4" s="43"/>
      <c r="E4" s="43"/>
      <c r="F4" s="43" t="s">
        <v>101</v>
      </c>
      <c r="G4" s="43"/>
      <c r="H4" s="43"/>
    </row>
    <row r="5" spans="1:10" ht="33" x14ac:dyDescent="0.3">
      <c r="A5" s="25"/>
      <c r="B5" s="25"/>
      <c r="C5" s="28" t="s">
        <v>91</v>
      </c>
      <c r="D5" s="28" t="s">
        <v>92</v>
      </c>
      <c r="E5" s="29" t="s">
        <v>100</v>
      </c>
      <c r="F5" s="28" t="s">
        <v>91</v>
      </c>
      <c r="G5" s="28" t="s">
        <v>92</v>
      </c>
      <c r="H5" s="29" t="s">
        <v>100</v>
      </c>
    </row>
    <row r="6" spans="1:10" x14ac:dyDescent="0.3">
      <c r="A6" s="46" t="s">
        <v>31</v>
      </c>
      <c r="B6" s="25" t="s">
        <v>103</v>
      </c>
      <c r="C6" s="24">
        <v>1243</v>
      </c>
      <c r="D6" s="24">
        <v>11</v>
      </c>
      <c r="E6" s="24"/>
      <c r="F6" s="24">
        <v>11502.21</v>
      </c>
      <c r="G6" s="24">
        <v>117</v>
      </c>
      <c r="H6" s="24"/>
    </row>
    <row r="7" spans="1:10" ht="18.75" x14ac:dyDescent="0.3">
      <c r="A7" s="46"/>
      <c r="B7" s="25" t="s">
        <v>104</v>
      </c>
      <c r="C7" s="24"/>
      <c r="D7" s="24"/>
      <c r="E7" s="24"/>
      <c r="F7" s="24"/>
      <c r="G7" s="24"/>
      <c r="H7" s="24"/>
      <c r="J7" s="35"/>
    </row>
    <row r="8" spans="1:10" ht="18.75" x14ac:dyDescent="0.3">
      <c r="A8" s="46"/>
      <c r="B8" s="25" t="s">
        <v>105</v>
      </c>
      <c r="C8" s="24">
        <v>1128</v>
      </c>
      <c r="D8" s="24">
        <v>11</v>
      </c>
      <c r="E8" s="24"/>
      <c r="F8" s="24">
        <v>10401</v>
      </c>
      <c r="G8" s="24">
        <v>102</v>
      </c>
      <c r="H8" s="24"/>
      <c r="J8" s="35"/>
    </row>
    <row r="9" spans="1:10" x14ac:dyDescent="0.3">
      <c r="A9" s="46" t="s">
        <v>32</v>
      </c>
      <c r="B9" s="25" t="s">
        <v>106</v>
      </c>
      <c r="C9" s="24">
        <v>569</v>
      </c>
      <c r="D9" s="24">
        <v>54</v>
      </c>
      <c r="E9" s="24"/>
      <c r="F9" s="24">
        <v>17297.080000000002</v>
      </c>
      <c r="G9" s="24">
        <v>4015.2</v>
      </c>
      <c r="H9" s="24"/>
    </row>
    <row r="10" spans="1:10" x14ac:dyDescent="0.3">
      <c r="A10" s="46"/>
      <c r="B10" s="25" t="s">
        <v>104</v>
      </c>
      <c r="C10" s="24"/>
      <c r="D10" s="24"/>
      <c r="E10" s="24"/>
      <c r="F10" s="24"/>
      <c r="G10" s="24"/>
      <c r="H10" s="24"/>
    </row>
    <row r="11" spans="1:10" x14ac:dyDescent="0.3">
      <c r="A11" s="46"/>
      <c r="B11" s="25" t="s">
        <v>107</v>
      </c>
      <c r="C11" s="24">
        <v>85</v>
      </c>
      <c r="D11" s="24">
        <v>25</v>
      </c>
      <c r="E11" s="24"/>
      <c r="F11" s="24">
        <v>4969</v>
      </c>
      <c r="G11" s="24">
        <v>2159</v>
      </c>
      <c r="H11" s="24"/>
    </row>
    <row r="12" spans="1:10" x14ac:dyDescent="0.3">
      <c r="A12" s="46" t="s">
        <v>33</v>
      </c>
      <c r="B12" s="25" t="s">
        <v>108</v>
      </c>
      <c r="C12" s="24">
        <v>24</v>
      </c>
      <c r="D12" s="24">
        <v>43</v>
      </c>
      <c r="E12" s="24"/>
      <c r="F12" s="24">
        <v>4176.8999999999996</v>
      </c>
      <c r="G12" s="24">
        <v>12398</v>
      </c>
      <c r="H12" s="24"/>
    </row>
    <row r="13" spans="1:10" x14ac:dyDescent="0.3">
      <c r="A13" s="46"/>
      <c r="B13" s="25" t="s">
        <v>104</v>
      </c>
      <c r="C13" s="24"/>
      <c r="D13" s="24"/>
      <c r="E13" s="24"/>
      <c r="F13" s="24"/>
      <c r="G13" s="24"/>
      <c r="H13" s="24"/>
    </row>
    <row r="14" spans="1:10" x14ac:dyDescent="0.3">
      <c r="A14" s="46"/>
      <c r="B14" s="25" t="s">
        <v>109</v>
      </c>
      <c r="C14" s="24"/>
      <c r="D14" s="24"/>
      <c r="E14" s="24"/>
      <c r="F14" s="24"/>
      <c r="G14" s="24"/>
      <c r="H14" s="24"/>
    </row>
    <row r="15" spans="1:10" x14ac:dyDescent="0.3">
      <c r="A15" s="46" t="s">
        <v>34</v>
      </c>
      <c r="B15" s="25" t="s">
        <v>110</v>
      </c>
      <c r="C15" s="24"/>
      <c r="D15" s="24">
        <v>26</v>
      </c>
      <c r="E15" s="24"/>
      <c r="F15" s="24"/>
      <c r="G15" s="24">
        <v>58583.5</v>
      </c>
      <c r="H15" s="24"/>
    </row>
    <row r="16" spans="1:10" x14ac:dyDescent="0.3">
      <c r="A16" s="46"/>
      <c r="B16" s="25" t="s">
        <v>104</v>
      </c>
      <c r="C16" s="24"/>
      <c r="D16" s="24"/>
      <c r="E16" s="24"/>
      <c r="F16" s="24"/>
      <c r="G16" s="24"/>
      <c r="H16" s="24"/>
    </row>
    <row r="17" spans="1:8" x14ac:dyDescent="0.3">
      <c r="A17" s="46"/>
      <c r="B17" s="25" t="s">
        <v>109</v>
      </c>
      <c r="C17" s="24"/>
      <c r="D17" s="24"/>
      <c r="E17" s="24"/>
      <c r="F17" s="24"/>
      <c r="G17" s="24"/>
      <c r="H17" s="24"/>
    </row>
    <row r="18" spans="1:8" x14ac:dyDescent="0.3">
      <c r="A18" s="46" t="s">
        <v>35</v>
      </c>
      <c r="B18" s="25" t="s">
        <v>111</v>
      </c>
      <c r="C18" s="24"/>
      <c r="D18" s="24"/>
      <c r="E18" s="24"/>
      <c r="F18" s="24"/>
      <c r="G18" s="24"/>
      <c r="H18" s="24"/>
    </row>
    <row r="19" spans="1:8" x14ac:dyDescent="0.3">
      <c r="A19" s="46"/>
      <c r="B19" s="25" t="s">
        <v>104</v>
      </c>
      <c r="C19" s="24"/>
      <c r="D19" s="24"/>
      <c r="E19" s="24"/>
      <c r="F19" s="24"/>
      <c r="G19" s="24"/>
      <c r="H19" s="24"/>
    </row>
    <row r="20" spans="1:8" x14ac:dyDescent="0.3">
      <c r="A20" s="46"/>
      <c r="B20" s="25" t="s">
        <v>109</v>
      </c>
      <c r="C20" s="24"/>
      <c r="D20" s="24"/>
      <c r="E20" s="24"/>
      <c r="F20" s="24"/>
      <c r="G20" s="24"/>
      <c r="H20" s="24"/>
    </row>
    <row r="21" spans="1:8" x14ac:dyDescent="0.3">
      <c r="A21" s="11" t="s">
        <v>36</v>
      </c>
      <c r="B21" s="25" t="s">
        <v>112</v>
      </c>
      <c r="C21" s="24"/>
      <c r="D21" s="24"/>
      <c r="E21" s="24"/>
      <c r="F21" s="24"/>
      <c r="G21" s="24"/>
      <c r="H21" s="24"/>
    </row>
    <row r="22" spans="1:8" x14ac:dyDescent="0.3">
      <c r="A22" s="25"/>
      <c r="B22" s="25"/>
      <c r="C22" s="24"/>
      <c r="D22" s="24"/>
      <c r="E22" s="24"/>
      <c r="F22" s="24"/>
      <c r="G22" s="24"/>
      <c r="H22" s="24"/>
    </row>
    <row r="23" spans="1:8" ht="32.25" customHeight="1" x14ac:dyDescent="0.3">
      <c r="A23" s="45" t="s">
        <v>113</v>
      </c>
      <c r="B23" s="45"/>
      <c r="C23" s="45"/>
      <c r="D23" s="45"/>
      <c r="E23" s="45"/>
      <c r="F23" s="45"/>
      <c r="G23" s="45"/>
      <c r="H23" s="45"/>
    </row>
    <row r="24" spans="1:8" ht="119.25" customHeight="1" x14ac:dyDescent="0.3">
      <c r="A24" s="45" t="s">
        <v>118</v>
      </c>
      <c r="B24" s="45"/>
      <c r="C24" s="45"/>
      <c r="D24" s="45"/>
      <c r="E24" s="45"/>
      <c r="F24" s="45"/>
      <c r="G24" s="45"/>
      <c r="H24" s="45"/>
    </row>
  </sheetData>
  <mergeCells count="13">
    <mergeCell ref="A1:H1"/>
    <mergeCell ref="A2:H2"/>
    <mergeCell ref="A3:H3"/>
    <mergeCell ref="A4:B4"/>
    <mergeCell ref="C4:E4"/>
    <mergeCell ref="F4:H4"/>
    <mergeCell ref="A24:H24"/>
    <mergeCell ref="A6:A8"/>
    <mergeCell ref="A9:A11"/>
    <mergeCell ref="A12:A14"/>
    <mergeCell ref="A15:A17"/>
    <mergeCell ref="A18:A20"/>
    <mergeCell ref="A23:H23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view="pageBreakPreview" zoomScale="80" zoomScaleNormal="100" zoomScaleSheetLayoutView="80" workbookViewId="0">
      <selection activeCell="H8" sqref="H8"/>
    </sheetView>
  </sheetViews>
  <sheetFormatPr defaultRowHeight="16.5" x14ac:dyDescent="0.3"/>
  <cols>
    <col min="1" max="1" width="9.140625" style="6"/>
    <col min="2" max="2" width="5.7109375" style="7" customWidth="1"/>
    <col min="3" max="3" width="45.42578125" style="6" customWidth="1"/>
    <col min="4" max="4" width="18" style="6" customWidth="1"/>
    <col min="5" max="6" width="12.7109375" style="6" customWidth="1"/>
    <col min="7" max="16384" width="9.140625" style="6"/>
  </cols>
  <sheetData>
    <row r="2" spans="2:8" x14ac:dyDescent="0.3">
      <c r="C2" s="39" t="s">
        <v>7</v>
      </c>
      <c r="D2" s="39"/>
      <c r="E2" s="39"/>
      <c r="F2" s="39"/>
    </row>
    <row r="3" spans="2:8" x14ac:dyDescent="0.3">
      <c r="C3" s="39" t="s">
        <v>8</v>
      </c>
      <c r="D3" s="39"/>
      <c r="E3" s="39"/>
      <c r="F3" s="39"/>
    </row>
    <row r="4" spans="2:8" x14ac:dyDescent="0.3">
      <c r="C4" s="39" t="s">
        <v>145</v>
      </c>
      <c r="D4" s="39"/>
      <c r="E4" s="39"/>
      <c r="F4" s="39"/>
    </row>
    <row r="6" spans="2:8" ht="35.25" customHeight="1" x14ac:dyDescent="0.3">
      <c r="B6" s="43" t="s">
        <v>2</v>
      </c>
      <c r="C6" s="43"/>
      <c r="D6" s="43" t="s">
        <v>3</v>
      </c>
      <c r="E6" s="43" t="s">
        <v>4</v>
      </c>
      <c r="F6" s="43"/>
    </row>
    <row r="7" spans="2:8" ht="41.25" customHeight="1" x14ac:dyDescent="0.3">
      <c r="B7" s="43"/>
      <c r="C7" s="43"/>
      <c r="D7" s="43"/>
      <c r="E7" s="8" t="s">
        <v>5</v>
      </c>
      <c r="F7" s="8" t="s">
        <v>6</v>
      </c>
    </row>
    <row r="8" spans="2:8" ht="210.75" customHeight="1" x14ac:dyDescent="0.3">
      <c r="B8" s="9" t="s">
        <v>1</v>
      </c>
      <c r="C8" s="10" t="s">
        <v>0</v>
      </c>
      <c r="D8" s="11" t="s">
        <v>10</v>
      </c>
      <c r="E8" s="12"/>
      <c r="F8" s="13"/>
      <c r="H8" s="35"/>
    </row>
    <row r="9" spans="2:8" ht="49.5" x14ac:dyDescent="0.3">
      <c r="B9" s="9" t="s">
        <v>12</v>
      </c>
      <c r="C9" s="10" t="s">
        <v>11</v>
      </c>
      <c r="D9" s="11" t="s">
        <v>10</v>
      </c>
      <c r="E9" s="12"/>
      <c r="F9" s="12"/>
    </row>
    <row r="10" spans="2:8" ht="66" x14ac:dyDescent="0.3">
      <c r="B10" s="9" t="s">
        <v>13</v>
      </c>
      <c r="C10" s="10" t="s">
        <v>16</v>
      </c>
      <c r="D10" s="11" t="s">
        <v>17</v>
      </c>
      <c r="E10" s="12"/>
      <c r="F10" s="12"/>
    </row>
    <row r="11" spans="2:8" ht="82.5" x14ac:dyDescent="0.3">
      <c r="B11" s="9" t="s">
        <v>14</v>
      </c>
      <c r="C11" s="10" t="s">
        <v>18</v>
      </c>
      <c r="D11" s="11" t="s">
        <v>17</v>
      </c>
      <c r="E11" s="12"/>
      <c r="F11" s="12"/>
    </row>
    <row r="12" spans="2:8" ht="115.5" x14ac:dyDescent="0.3">
      <c r="B12" s="9" t="s">
        <v>15</v>
      </c>
      <c r="C12" s="10" t="s">
        <v>19</v>
      </c>
      <c r="D12" s="11" t="s">
        <v>10</v>
      </c>
      <c r="E12" s="12"/>
      <c r="F12" s="12"/>
    </row>
    <row r="13" spans="2:8" ht="148.5" x14ac:dyDescent="0.3">
      <c r="B13" s="40" t="s">
        <v>20</v>
      </c>
      <c r="C13" s="14" t="s">
        <v>21</v>
      </c>
      <c r="D13" s="11" t="s">
        <v>17</v>
      </c>
      <c r="E13" s="12"/>
      <c r="F13" s="12"/>
    </row>
    <row r="14" spans="2:8" x14ac:dyDescent="0.3">
      <c r="B14" s="41"/>
      <c r="C14" s="15" t="s">
        <v>128</v>
      </c>
      <c r="D14" s="11" t="s">
        <v>17</v>
      </c>
      <c r="E14" s="12"/>
      <c r="F14" s="12"/>
    </row>
    <row r="15" spans="2:8" x14ac:dyDescent="0.3">
      <c r="B15" s="42"/>
      <c r="C15" s="16" t="s">
        <v>129</v>
      </c>
      <c r="D15" s="11" t="s">
        <v>17</v>
      </c>
      <c r="E15" s="12"/>
      <c r="F15" s="12"/>
    </row>
    <row r="16" spans="2:8" ht="148.5" x14ac:dyDescent="0.3">
      <c r="B16" s="40" t="s">
        <v>23</v>
      </c>
      <c r="C16" s="14" t="s">
        <v>22</v>
      </c>
      <c r="D16" s="11" t="s">
        <v>17</v>
      </c>
      <c r="E16" s="12"/>
      <c r="F16" s="12"/>
    </row>
    <row r="17" spans="2:6" x14ac:dyDescent="0.3">
      <c r="B17" s="41"/>
      <c r="C17" s="15" t="s">
        <v>128</v>
      </c>
      <c r="D17" s="11" t="s">
        <v>17</v>
      </c>
      <c r="E17" s="17"/>
      <c r="F17" s="12"/>
    </row>
    <row r="18" spans="2:6" x14ac:dyDescent="0.3">
      <c r="B18" s="42"/>
      <c r="C18" s="16" t="s">
        <v>129</v>
      </c>
      <c r="D18" s="11" t="s">
        <v>17</v>
      </c>
      <c r="E18" s="17"/>
      <c r="F18" s="12"/>
    </row>
    <row r="19" spans="2:6" ht="115.5" x14ac:dyDescent="0.3">
      <c r="B19" s="40" t="s">
        <v>25</v>
      </c>
      <c r="C19" s="10" t="s">
        <v>24</v>
      </c>
      <c r="D19" s="11" t="s">
        <v>10</v>
      </c>
      <c r="E19" s="12"/>
      <c r="F19" s="12"/>
    </row>
    <row r="20" spans="2:6" x14ac:dyDescent="0.3">
      <c r="B20" s="41"/>
      <c r="C20" s="15" t="s">
        <v>128</v>
      </c>
      <c r="D20" s="11" t="s">
        <v>10</v>
      </c>
      <c r="E20" s="12"/>
      <c r="F20" s="12"/>
    </row>
    <row r="21" spans="2:6" x14ac:dyDescent="0.3">
      <c r="B21" s="42"/>
      <c r="C21" s="16" t="s">
        <v>129</v>
      </c>
      <c r="D21" s="11" t="s">
        <v>10</v>
      </c>
      <c r="E21" s="12"/>
      <c r="F21" s="12"/>
    </row>
    <row r="23" spans="2:6" ht="48" customHeight="1" x14ac:dyDescent="0.3">
      <c r="B23" s="38" t="s">
        <v>26</v>
      </c>
      <c r="C23" s="38"/>
      <c r="D23" s="38"/>
      <c r="E23" s="38"/>
      <c r="F23" s="38"/>
    </row>
    <row r="25" spans="2:6" x14ac:dyDescent="0.3">
      <c r="B25" s="34" t="s">
        <v>146</v>
      </c>
    </row>
    <row r="26" spans="2:6" ht="81" customHeight="1" x14ac:dyDescent="0.3">
      <c r="B26" s="38" t="s">
        <v>147</v>
      </c>
      <c r="C26" s="38"/>
      <c r="D26" s="38"/>
      <c r="E26" s="38"/>
      <c r="F26" s="38"/>
    </row>
  </sheetData>
  <mergeCells count="11">
    <mergeCell ref="B26:F26"/>
    <mergeCell ref="C2:F2"/>
    <mergeCell ref="C3:F3"/>
    <mergeCell ref="C4:F4"/>
    <mergeCell ref="B23:F23"/>
    <mergeCell ref="B19:B21"/>
    <mergeCell ref="B16:B18"/>
    <mergeCell ref="B13:B15"/>
    <mergeCell ref="D6:D7"/>
    <mergeCell ref="B6:C7"/>
    <mergeCell ref="E6:F6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80" zoomScaleNormal="100" zoomScaleSheetLayoutView="80" workbookViewId="0">
      <selection activeCell="E13" sqref="E13"/>
    </sheetView>
  </sheetViews>
  <sheetFormatPr defaultRowHeight="16.5" x14ac:dyDescent="0.3"/>
  <cols>
    <col min="1" max="1" width="9.140625" style="6"/>
    <col min="2" max="2" width="5.7109375" style="7" customWidth="1"/>
    <col min="3" max="3" width="45.42578125" style="6" customWidth="1"/>
    <col min="4" max="4" width="18" style="6" customWidth="1"/>
    <col min="5" max="6" width="12.7109375" style="6" customWidth="1"/>
    <col min="7" max="16384" width="9.140625" style="6"/>
  </cols>
  <sheetData>
    <row r="2" spans="2:6" x14ac:dyDescent="0.3">
      <c r="C2" s="39" t="s">
        <v>7</v>
      </c>
      <c r="D2" s="39"/>
      <c r="E2" s="39"/>
      <c r="F2" s="39"/>
    </row>
    <row r="3" spans="2:6" x14ac:dyDescent="0.3">
      <c r="C3" s="39" t="s">
        <v>8</v>
      </c>
      <c r="D3" s="39"/>
      <c r="E3" s="39"/>
      <c r="F3" s="39"/>
    </row>
    <row r="4" spans="2:6" x14ac:dyDescent="0.3">
      <c r="C4" s="39" t="s">
        <v>9</v>
      </c>
      <c r="D4" s="39"/>
      <c r="E4" s="39"/>
      <c r="F4" s="39"/>
    </row>
    <row r="5" spans="2:6" x14ac:dyDescent="0.3">
      <c r="C5" s="39" t="s">
        <v>126</v>
      </c>
      <c r="D5" s="39"/>
      <c r="E5" s="39"/>
      <c r="F5" s="39"/>
    </row>
    <row r="6" spans="2:6" x14ac:dyDescent="0.3">
      <c r="C6" s="39" t="s">
        <v>134</v>
      </c>
      <c r="D6" s="39"/>
      <c r="E6" s="39"/>
      <c r="F6" s="39"/>
    </row>
    <row r="7" spans="2:6" x14ac:dyDescent="0.3">
      <c r="C7" s="39" t="s">
        <v>135</v>
      </c>
      <c r="D7" s="39"/>
      <c r="E7" s="39"/>
      <c r="F7" s="39"/>
    </row>
    <row r="9" spans="2:6" ht="35.25" customHeight="1" x14ac:dyDescent="0.3">
      <c r="B9" s="43" t="s">
        <v>2</v>
      </c>
      <c r="C9" s="43"/>
      <c r="D9" s="43" t="s">
        <v>3</v>
      </c>
      <c r="E9" s="43" t="s">
        <v>4</v>
      </c>
      <c r="F9" s="43"/>
    </row>
    <row r="10" spans="2:6" ht="41.25" customHeight="1" x14ac:dyDescent="0.3">
      <c r="B10" s="43"/>
      <c r="C10" s="43"/>
      <c r="D10" s="43"/>
      <c r="E10" s="8" t="s">
        <v>5</v>
      </c>
      <c r="F10" s="8" t="s">
        <v>6</v>
      </c>
    </row>
    <row r="11" spans="2:6" ht="210.75" customHeight="1" x14ac:dyDescent="0.3">
      <c r="B11" s="9" t="s">
        <v>1</v>
      </c>
      <c r="C11" s="10" t="s">
        <v>0</v>
      </c>
      <c r="D11" s="11" t="s">
        <v>10</v>
      </c>
      <c r="E11" s="12">
        <f>E12+E13+E14+E15</f>
        <v>91.108195628705801</v>
      </c>
      <c r="F11" s="13"/>
    </row>
    <row r="12" spans="2:6" ht="49.5" x14ac:dyDescent="0.3">
      <c r="B12" s="9" t="s">
        <v>12</v>
      </c>
      <c r="C12" s="10" t="s">
        <v>11</v>
      </c>
      <c r="D12" s="11" t="s">
        <v>10</v>
      </c>
      <c r="E12" s="12">
        <v>39.271720411478881</v>
      </c>
      <c r="F12" s="12"/>
    </row>
    <row r="13" spans="2:6" ht="66" x14ac:dyDescent="0.3">
      <c r="B13" s="9" t="s">
        <v>13</v>
      </c>
      <c r="C13" s="10" t="s">
        <v>16</v>
      </c>
      <c r="D13" s="11" t="s">
        <v>17</v>
      </c>
      <c r="E13" s="12">
        <v>27.900678931963409</v>
      </c>
      <c r="F13" s="12"/>
    </row>
    <row r="14" spans="2:6" ht="82.5" x14ac:dyDescent="0.3">
      <c r="B14" s="9" t="s">
        <v>14</v>
      </c>
      <c r="C14" s="10" t="s">
        <v>18</v>
      </c>
      <c r="D14" s="11" t="s">
        <v>17</v>
      </c>
      <c r="E14" s="12">
        <v>0</v>
      </c>
      <c r="F14" s="12"/>
    </row>
    <row r="15" spans="2:6" ht="115.5" x14ac:dyDescent="0.3">
      <c r="B15" s="9" t="s">
        <v>15</v>
      </c>
      <c r="C15" s="10" t="s">
        <v>19</v>
      </c>
      <c r="D15" s="11" t="s">
        <v>10</v>
      </c>
      <c r="E15" s="12">
        <v>23.935796285263507</v>
      </c>
      <c r="F15" s="12"/>
    </row>
    <row r="16" spans="2:6" ht="148.5" x14ac:dyDescent="0.3">
      <c r="B16" s="40" t="s">
        <v>20</v>
      </c>
      <c r="C16" s="14" t="s">
        <v>21</v>
      </c>
      <c r="D16" s="11" t="s">
        <v>17</v>
      </c>
      <c r="E16" s="12"/>
      <c r="F16" s="12"/>
    </row>
    <row r="17" spans="2:6" x14ac:dyDescent="0.3">
      <c r="B17" s="41"/>
      <c r="C17" s="15" t="s">
        <v>128</v>
      </c>
      <c r="D17" s="11" t="s">
        <v>17</v>
      </c>
      <c r="E17" s="12">
        <v>41044.506999391349</v>
      </c>
      <c r="F17" s="12"/>
    </row>
    <row r="18" spans="2:6" x14ac:dyDescent="0.3">
      <c r="B18" s="42"/>
      <c r="C18" s="16" t="s">
        <v>129</v>
      </c>
      <c r="D18" s="11" t="s">
        <v>17</v>
      </c>
      <c r="E18" s="12">
        <v>710861.31980273174</v>
      </c>
      <c r="F18" s="12"/>
    </row>
    <row r="19" spans="2:6" ht="148.5" x14ac:dyDescent="0.3">
      <c r="B19" s="40" t="s">
        <v>23</v>
      </c>
      <c r="C19" s="14" t="s">
        <v>22</v>
      </c>
      <c r="D19" s="11" t="s">
        <v>17</v>
      </c>
      <c r="E19" s="12"/>
      <c r="F19" s="12"/>
    </row>
    <row r="20" spans="2:6" x14ac:dyDescent="0.3">
      <c r="B20" s="41"/>
      <c r="C20" s="15" t="s">
        <v>128</v>
      </c>
      <c r="D20" s="11" t="s">
        <v>17</v>
      </c>
      <c r="E20" s="12">
        <v>292398.35164835164</v>
      </c>
      <c r="F20" s="12"/>
    </row>
    <row r="21" spans="2:6" x14ac:dyDescent="0.3">
      <c r="B21" s="42"/>
      <c r="C21" s="16" t="s">
        <v>129</v>
      </c>
      <c r="D21" s="11" t="s">
        <v>17</v>
      </c>
      <c r="E21" s="12">
        <v>666537.63440860214</v>
      </c>
      <c r="F21" s="12"/>
    </row>
    <row r="22" spans="2:6" ht="115.5" x14ac:dyDescent="0.3">
      <c r="B22" s="40" t="s">
        <v>25</v>
      </c>
      <c r="C22" s="10" t="s">
        <v>24</v>
      </c>
      <c r="D22" s="11" t="s">
        <v>10</v>
      </c>
      <c r="E22" s="12"/>
      <c r="F22" s="12"/>
    </row>
    <row r="23" spans="2:6" x14ac:dyDescent="0.3">
      <c r="B23" s="41"/>
      <c r="C23" s="15" t="s">
        <v>128</v>
      </c>
      <c r="D23" s="11" t="s">
        <v>10</v>
      </c>
      <c r="E23" s="12">
        <v>0</v>
      </c>
      <c r="F23" s="12"/>
    </row>
    <row r="24" spans="2:6" x14ac:dyDescent="0.3">
      <c r="B24" s="42"/>
      <c r="C24" s="16" t="s">
        <v>129</v>
      </c>
      <c r="D24" s="11" t="s">
        <v>10</v>
      </c>
      <c r="E24" s="12">
        <v>0</v>
      </c>
      <c r="F24" s="12"/>
    </row>
    <row r="26" spans="2:6" ht="48" customHeight="1" x14ac:dyDescent="0.3">
      <c r="B26" s="38" t="s">
        <v>26</v>
      </c>
      <c r="C26" s="38"/>
      <c r="D26" s="38"/>
      <c r="E26" s="38"/>
      <c r="F26" s="38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90" zoomScaleNormal="100" zoomScaleSheetLayoutView="90" workbookViewId="0">
      <selection activeCell="E24" sqref="E24"/>
    </sheetView>
  </sheetViews>
  <sheetFormatPr defaultRowHeight="16.5" x14ac:dyDescent="0.3"/>
  <cols>
    <col min="1" max="1" width="9.140625" style="6"/>
    <col min="2" max="2" width="5.7109375" style="7" customWidth="1"/>
    <col min="3" max="3" width="45.42578125" style="6" customWidth="1"/>
    <col min="4" max="4" width="18" style="6" customWidth="1"/>
    <col min="5" max="6" width="12.7109375" style="6" customWidth="1"/>
    <col min="7" max="16384" width="9.140625" style="6"/>
  </cols>
  <sheetData>
    <row r="2" spans="2:6" x14ac:dyDescent="0.3">
      <c r="C2" s="39" t="s">
        <v>7</v>
      </c>
      <c r="D2" s="39"/>
      <c r="E2" s="39"/>
      <c r="F2" s="39"/>
    </row>
    <row r="3" spans="2:6" x14ac:dyDescent="0.3">
      <c r="C3" s="39" t="s">
        <v>8</v>
      </c>
      <c r="D3" s="39"/>
      <c r="E3" s="39"/>
      <c r="F3" s="39"/>
    </row>
    <row r="4" spans="2:6" x14ac:dyDescent="0.3">
      <c r="C4" s="39" t="s">
        <v>9</v>
      </c>
      <c r="D4" s="39"/>
      <c r="E4" s="39"/>
      <c r="F4" s="39"/>
    </row>
    <row r="5" spans="2:6" x14ac:dyDescent="0.3">
      <c r="C5" s="39" t="s">
        <v>127</v>
      </c>
      <c r="D5" s="39"/>
      <c r="E5" s="39"/>
      <c r="F5" s="39"/>
    </row>
    <row r="6" spans="2:6" x14ac:dyDescent="0.3">
      <c r="C6" s="39" t="s">
        <v>134</v>
      </c>
      <c r="D6" s="39"/>
      <c r="E6" s="39"/>
      <c r="F6" s="39"/>
    </row>
    <row r="7" spans="2:6" x14ac:dyDescent="0.3">
      <c r="C7" s="39" t="s">
        <v>135</v>
      </c>
      <c r="D7" s="39"/>
      <c r="E7" s="39"/>
      <c r="F7" s="39"/>
    </row>
    <row r="9" spans="2:6" ht="35.25" customHeight="1" x14ac:dyDescent="0.3">
      <c r="B9" s="43" t="s">
        <v>2</v>
      </c>
      <c r="C9" s="43"/>
      <c r="D9" s="43" t="s">
        <v>3</v>
      </c>
      <c r="E9" s="43" t="s">
        <v>4</v>
      </c>
      <c r="F9" s="43"/>
    </row>
    <row r="10" spans="2:6" ht="41.25" customHeight="1" x14ac:dyDescent="0.3">
      <c r="B10" s="43"/>
      <c r="C10" s="43"/>
      <c r="D10" s="43"/>
      <c r="E10" s="8" t="s">
        <v>5</v>
      </c>
      <c r="F10" s="8" t="s">
        <v>6</v>
      </c>
    </row>
    <row r="11" spans="2:6" ht="210.75" customHeight="1" x14ac:dyDescent="0.3">
      <c r="B11" s="9" t="s">
        <v>1</v>
      </c>
      <c r="C11" s="10" t="s">
        <v>0</v>
      </c>
      <c r="D11" s="11" t="s">
        <v>10</v>
      </c>
      <c r="E11" s="12">
        <f>E12+E13+E14+E15</f>
        <v>26.904539853849613</v>
      </c>
      <c r="F11" s="13"/>
    </row>
    <row r="12" spans="2:6" ht="49.5" x14ac:dyDescent="0.3">
      <c r="B12" s="9" t="s">
        <v>12</v>
      </c>
      <c r="C12" s="10" t="s">
        <v>11</v>
      </c>
      <c r="D12" s="11" t="s">
        <v>10</v>
      </c>
      <c r="E12" s="12">
        <v>13.352828510450671</v>
      </c>
      <c r="F12" s="12"/>
    </row>
    <row r="13" spans="2:6" ht="66" x14ac:dyDescent="0.3">
      <c r="B13" s="9" t="s">
        <v>13</v>
      </c>
      <c r="C13" s="10" t="s">
        <v>16</v>
      </c>
      <c r="D13" s="11" t="s">
        <v>17</v>
      </c>
      <c r="E13" s="12">
        <v>7.0239564336079967</v>
      </c>
      <c r="F13" s="12"/>
    </row>
    <row r="14" spans="2:6" ht="82.5" x14ac:dyDescent="0.3">
      <c r="B14" s="9" t="s">
        <v>14</v>
      </c>
      <c r="C14" s="10" t="s">
        <v>18</v>
      </c>
      <c r="D14" s="11" t="s">
        <v>17</v>
      </c>
      <c r="E14" s="12"/>
      <c r="F14" s="12"/>
    </row>
    <row r="15" spans="2:6" ht="115.5" x14ac:dyDescent="0.3">
      <c r="B15" s="9" t="s">
        <v>15</v>
      </c>
      <c r="C15" s="10" t="s">
        <v>19</v>
      </c>
      <c r="D15" s="11" t="s">
        <v>10</v>
      </c>
      <c r="E15" s="12">
        <v>6.5277549097909455</v>
      </c>
      <c r="F15" s="12"/>
    </row>
    <row r="16" spans="2:6" ht="148.5" x14ac:dyDescent="0.3">
      <c r="B16" s="40" t="s">
        <v>20</v>
      </c>
      <c r="C16" s="14" t="s">
        <v>21</v>
      </c>
      <c r="D16" s="11" t="s">
        <v>17</v>
      </c>
      <c r="E16" s="12"/>
      <c r="F16" s="12"/>
    </row>
    <row r="17" spans="2:6" x14ac:dyDescent="0.3">
      <c r="B17" s="41"/>
      <c r="C17" s="15" t="s">
        <v>128</v>
      </c>
      <c r="D17" s="11" t="s">
        <v>17</v>
      </c>
      <c r="E17" s="12" t="s">
        <v>125</v>
      </c>
      <c r="F17" s="12"/>
    </row>
    <row r="18" spans="2:6" x14ac:dyDescent="0.3">
      <c r="B18" s="42"/>
      <c r="C18" s="16" t="s">
        <v>129</v>
      </c>
      <c r="D18" s="11" t="s">
        <v>17</v>
      </c>
      <c r="E18" s="12">
        <v>386403.20430107514</v>
      </c>
      <c r="F18" s="12"/>
    </row>
    <row r="19" spans="2:6" ht="148.5" x14ac:dyDescent="0.3">
      <c r="B19" s="40" t="s">
        <v>23</v>
      </c>
      <c r="C19" s="14" t="s">
        <v>22</v>
      </c>
      <c r="D19" s="11" t="s">
        <v>17</v>
      </c>
      <c r="E19" s="12"/>
      <c r="F19" s="12"/>
    </row>
    <row r="20" spans="2:6" x14ac:dyDescent="0.3">
      <c r="B20" s="41"/>
      <c r="C20" s="15" t="s">
        <v>128</v>
      </c>
      <c r="D20" s="11" t="s">
        <v>17</v>
      </c>
      <c r="E20" s="12">
        <v>0</v>
      </c>
      <c r="F20" s="12"/>
    </row>
    <row r="21" spans="2:6" x14ac:dyDescent="0.3">
      <c r="B21" s="42"/>
      <c r="C21" s="16" t="s">
        <v>129</v>
      </c>
      <c r="D21" s="11" t="s">
        <v>17</v>
      </c>
      <c r="E21" s="12">
        <v>903857.14285714272</v>
      </c>
      <c r="F21" s="12"/>
    </row>
    <row r="22" spans="2:6" ht="115.5" x14ac:dyDescent="0.3">
      <c r="B22" s="40" t="s">
        <v>25</v>
      </c>
      <c r="C22" s="10" t="s">
        <v>24</v>
      </c>
      <c r="D22" s="11" t="s">
        <v>10</v>
      </c>
      <c r="E22" s="12"/>
      <c r="F22" s="12"/>
    </row>
    <row r="23" spans="2:6" x14ac:dyDescent="0.3">
      <c r="B23" s="41"/>
      <c r="C23" s="15" t="s">
        <v>128</v>
      </c>
      <c r="D23" s="11" t="s">
        <v>10</v>
      </c>
      <c r="E23" s="12">
        <v>0</v>
      </c>
      <c r="F23" s="12"/>
    </row>
    <row r="24" spans="2:6" x14ac:dyDescent="0.3">
      <c r="B24" s="42"/>
      <c r="C24" s="16" t="s">
        <v>129</v>
      </c>
      <c r="D24" s="11" t="s">
        <v>10</v>
      </c>
      <c r="E24" s="12">
        <v>252.08166571244965</v>
      </c>
      <c r="F24" s="12"/>
    </row>
    <row r="26" spans="2:6" ht="48" customHeight="1" x14ac:dyDescent="0.3">
      <c r="B26" s="38" t="s">
        <v>26</v>
      </c>
      <c r="C26" s="38"/>
      <c r="D26" s="38"/>
      <c r="E26" s="38"/>
      <c r="F26" s="38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view="pageBreakPreview" zoomScale="80" zoomScaleNormal="100" zoomScaleSheetLayoutView="80" workbookViewId="0">
      <selection activeCell="H5" sqref="H5"/>
    </sheetView>
  </sheetViews>
  <sheetFormatPr defaultRowHeight="16.5" x14ac:dyDescent="0.3"/>
  <cols>
    <col min="1" max="1" width="9.140625" style="6"/>
    <col min="2" max="2" width="5.7109375" style="21" customWidth="1"/>
    <col min="3" max="3" width="41.28515625" style="6" customWidth="1"/>
    <col min="4" max="4" width="15.42578125" style="6" customWidth="1"/>
    <col min="5" max="5" width="15.140625" style="6" customWidth="1"/>
    <col min="6" max="6" width="13.7109375" style="6" customWidth="1"/>
    <col min="7" max="16384" width="9.140625" style="6"/>
  </cols>
  <sheetData>
    <row r="2" spans="2:8" x14ac:dyDescent="0.3">
      <c r="B2" s="39" t="s">
        <v>48</v>
      </c>
      <c r="C2" s="39"/>
      <c r="D2" s="39"/>
      <c r="E2" s="39"/>
      <c r="F2" s="39"/>
    </row>
    <row r="3" spans="2:8" x14ac:dyDescent="0.3">
      <c r="B3" s="39" t="s">
        <v>148</v>
      </c>
      <c r="C3" s="39"/>
      <c r="D3" s="39"/>
      <c r="E3" s="39"/>
      <c r="F3" s="39"/>
    </row>
    <row r="4" spans="2:8" ht="115.5" customHeight="1" x14ac:dyDescent="0.3">
      <c r="B4" s="47" t="s">
        <v>27</v>
      </c>
      <c r="C4" s="47"/>
      <c r="D4" s="18" t="s">
        <v>28</v>
      </c>
      <c r="E4" s="18" t="s">
        <v>29</v>
      </c>
      <c r="F4" s="18" t="s">
        <v>30</v>
      </c>
    </row>
    <row r="5" spans="2:8" ht="30.75" customHeight="1" x14ac:dyDescent="0.3">
      <c r="B5" s="46" t="s">
        <v>31</v>
      </c>
      <c r="C5" s="10" t="s">
        <v>37</v>
      </c>
      <c r="D5" s="19"/>
      <c r="E5" s="20"/>
      <c r="F5" s="20"/>
      <c r="H5" s="35"/>
    </row>
    <row r="6" spans="2:8" x14ac:dyDescent="0.3">
      <c r="B6" s="46"/>
      <c r="C6" s="14" t="s">
        <v>5</v>
      </c>
      <c r="D6" s="19"/>
      <c r="E6" s="20"/>
      <c r="F6" s="20"/>
    </row>
    <row r="7" spans="2:8" x14ac:dyDescent="0.3">
      <c r="B7" s="46"/>
      <c r="C7" s="14" t="s">
        <v>6</v>
      </c>
      <c r="D7" s="19"/>
      <c r="E7" s="20"/>
      <c r="F7" s="20"/>
    </row>
    <row r="8" spans="2:8" ht="49.5" x14ac:dyDescent="0.3">
      <c r="B8" s="11" t="s">
        <v>32</v>
      </c>
      <c r="C8" s="14" t="s">
        <v>38</v>
      </c>
      <c r="D8" s="19"/>
      <c r="E8" s="20"/>
      <c r="F8" s="20"/>
    </row>
    <row r="9" spans="2:8" ht="49.5" x14ac:dyDescent="0.3">
      <c r="B9" s="46" t="s">
        <v>33</v>
      </c>
      <c r="C9" s="10" t="s">
        <v>39</v>
      </c>
      <c r="D9" s="19"/>
      <c r="E9" s="20"/>
      <c r="F9" s="20"/>
    </row>
    <row r="10" spans="2:8" x14ac:dyDescent="0.3">
      <c r="B10" s="46"/>
      <c r="C10" s="14" t="s">
        <v>40</v>
      </c>
      <c r="D10" s="19"/>
      <c r="E10" s="20"/>
      <c r="F10" s="20"/>
    </row>
    <row r="11" spans="2:8" x14ac:dyDescent="0.3">
      <c r="B11" s="46"/>
      <c r="C11" s="14" t="s">
        <v>41</v>
      </c>
      <c r="D11" s="19"/>
      <c r="E11" s="20"/>
      <c r="F11" s="20"/>
    </row>
    <row r="12" spans="2:8" ht="20.25" customHeight="1" x14ac:dyDescent="0.3">
      <c r="B12" s="46"/>
      <c r="C12" s="14" t="s">
        <v>42</v>
      </c>
      <c r="D12" s="19"/>
      <c r="E12" s="20"/>
      <c r="F12" s="20"/>
    </row>
    <row r="13" spans="2:8" ht="66" customHeight="1" x14ac:dyDescent="0.3">
      <c r="B13" s="46"/>
      <c r="C13" s="14" t="s">
        <v>43</v>
      </c>
      <c r="D13" s="19"/>
      <c r="E13" s="20"/>
      <c r="F13" s="20"/>
    </row>
    <row r="14" spans="2:8" ht="30.75" customHeight="1" x14ac:dyDescent="0.3">
      <c r="B14" s="46"/>
      <c r="C14" s="14" t="s">
        <v>44</v>
      </c>
      <c r="D14" s="19"/>
      <c r="E14" s="20"/>
      <c r="F14" s="20"/>
    </row>
    <row r="15" spans="2:8" ht="33" x14ac:dyDescent="0.3">
      <c r="B15" s="46" t="s">
        <v>34</v>
      </c>
      <c r="C15" s="10" t="s">
        <v>45</v>
      </c>
      <c r="D15" s="19"/>
      <c r="E15" s="20"/>
      <c r="F15" s="20"/>
    </row>
    <row r="16" spans="2:8" x14ac:dyDescent="0.3">
      <c r="B16" s="46"/>
      <c r="C16" s="14" t="s">
        <v>5</v>
      </c>
      <c r="D16" s="19"/>
      <c r="E16" s="20"/>
      <c r="F16" s="20"/>
    </row>
    <row r="17" spans="2:6" x14ac:dyDescent="0.3">
      <c r="B17" s="46"/>
      <c r="C17" s="14" t="s">
        <v>6</v>
      </c>
      <c r="D17" s="19"/>
      <c r="E17" s="20"/>
      <c r="F17" s="20"/>
    </row>
    <row r="18" spans="2:6" ht="58.5" customHeight="1" x14ac:dyDescent="0.3">
      <c r="B18" s="46" t="s">
        <v>35</v>
      </c>
      <c r="C18" s="14" t="s">
        <v>46</v>
      </c>
      <c r="D18" s="19"/>
      <c r="E18" s="20"/>
      <c r="F18" s="20"/>
    </row>
    <row r="19" spans="2:6" x14ac:dyDescent="0.3">
      <c r="B19" s="46"/>
      <c r="C19" s="14" t="s">
        <v>5</v>
      </c>
      <c r="D19" s="19"/>
      <c r="E19" s="20"/>
      <c r="F19" s="20"/>
    </row>
    <row r="20" spans="2:6" x14ac:dyDescent="0.3">
      <c r="B20" s="46"/>
      <c r="C20" s="14" t="s">
        <v>6</v>
      </c>
      <c r="D20" s="19"/>
      <c r="E20" s="20"/>
      <c r="F20" s="20"/>
    </row>
    <row r="21" spans="2:6" ht="120.75" customHeight="1" x14ac:dyDescent="0.3">
      <c r="B21" s="46" t="s">
        <v>36</v>
      </c>
      <c r="C21" s="10" t="s">
        <v>47</v>
      </c>
      <c r="D21" s="19"/>
      <c r="E21" s="20"/>
      <c r="F21" s="20"/>
    </row>
    <row r="22" spans="2:6" x14ac:dyDescent="0.3">
      <c r="B22" s="46"/>
      <c r="C22" s="14" t="s">
        <v>5</v>
      </c>
      <c r="D22" s="19"/>
      <c r="E22" s="20"/>
      <c r="F22" s="20"/>
    </row>
    <row r="23" spans="2:6" x14ac:dyDescent="0.3">
      <c r="B23" s="46"/>
      <c r="C23" s="14" t="s">
        <v>6</v>
      </c>
      <c r="D23" s="19"/>
      <c r="E23" s="20"/>
      <c r="F23" s="20"/>
    </row>
    <row r="25" spans="2:6" ht="42" customHeight="1" x14ac:dyDescent="0.3">
      <c r="B25" s="45" t="s">
        <v>49</v>
      </c>
      <c r="C25" s="45"/>
      <c r="D25" s="45"/>
      <c r="E25" s="45"/>
      <c r="F25" s="45"/>
    </row>
    <row r="27" spans="2:6" x14ac:dyDescent="0.3">
      <c r="B27" s="34" t="s">
        <v>146</v>
      </c>
    </row>
    <row r="28" spans="2:6" ht="20.25" customHeight="1" x14ac:dyDescent="0.3">
      <c r="B28" s="44" t="s">
        <v>149</v>
      </c>
      <c r="C28" s="44"/>
      <c r="D28" s="44"/>
      <c r="E28" s="44"/>
      <c r="F28" s="44"/>
    </row>
  </sheetData>
  <mergeCells count="10">
    <mergeCell ref="B28:F28"/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="70" zoomScaleNormal="100" zoomScaleSheetLayoutView="70" workbookViewId="0">
      <selection activeCell="F12" sqref="F12"/>
    </sheetView>
  </sheetViews>
  <sheetFormatPr defaultRowHeight="16.5" x14ac:dyDescent="0.3"/>
  <cols>
    <col min="1" max="1" width="9.140625" style="6"/>
    <col min="2" max="2" width="5.7109375" style="21" customWidth="1"/>
    <col min="3" max="3" width="41.28515625" style="6" customWidth="1"/>
    <col min="4" max="4" width="15.42578125" style="6" customWidth="1"/>
    <col min="5" max="5" width="15.140625" style="6" customWidth="1"/>
    <col min="6" max="6" width="13.7109375" style="6" customWidth="1"/>
    <col min="7" max="16384" width="9.140625" style="6"/>
  </cols>
  <sheetData>
    <row r="2" spans="2:9" x14ac:dyDescent="0.3">
      <c r="B2" s="39" t="s">
        <v>48</v>
      </c>
      <c r="C2" s="39"/>
      <c r="D2" s="39"/>
      <c r="E2" s="39"/>
      <c r="F2" s="39"/>
    </row>
    <row r="3" spans="2:9" x14ac:dyDescent="0.3">
      <c r="B3" s="39" t="s">
        <v>130</v>
      </c>
      <c r="C3" s="39"/>
      <c r="D3" s="39"/>
      <c r="E3" s="39"/>
      <c r="F3" s="39"/>
    </row>
    <row r="4" spans="2:9" ht="115.5" customHeight="1" x14ac:dyDescent="0.3">
      <c r="B4" s="47" t="s">
        <v>27</v>
      </c>
      <c r="C4" s="47"/>
      <c r="D4" s="18" t="s">
        <v>28</v>
      </c>
      <c r="E4" s="18" t="s">
        <v>29</v>
      </c>
      <c r="F4" s="18" t="s">
        <v>30</v>
      </c>
    </row>
    <row r="5" spans="2:9" ht="30.75" customHeight="1" x14ac:dyDescent="0.3">
      <c r="B5" s="46" t="s">
        <v>31</v>
      </c>
      <c r="C5" s="10" t="s">
        <v>37</v>
      </c>
      <c r="D5" s="19"/>
      <c r="E5" s="20"/>
      <c r="F5" s="20"/>
    </row>
    <row r="6" spans="2:9" x14ac:dyDescent="0.3">
      <c r="B6" s="46"/>
      <c r="C6" s="14" t="s">
        <v>5</v>
      </c>
      <c r="D6" s="19">
        <v>114825.27425377605</v>
      </c>
      <c r="E6" s="20">
        <v>2923.8666666666668</v>
      </c>
      <c r="F6" s="20">
        <f>D6/E6</f>
        <v>39.271720411478881</v>
      </c>
    </row>
    <row r="7" spans="2:9" x14ac:dyDescent="0.3">
      <c r="B7" s="46"/>
      <c r="C7" s="14" t="s">
        <v>6</v>
      </c>
      <c r="D7" s="19"/>
      <c r="E7" s="20"/>
      <c r="F7" s="20"/>
    </row>
    <row r="8" spans="2:9" ht="49.5" x14ac:dyDescent="0.3">
      <c r="B8" s="11" t="s">
        <v>32</v>
      </c>
      <c r="C8" s="14" t="s">
        <v>38</v>
      </c>
      <c r="D8" s="20">
        <v>0</v>
      </c>
      <c r="E8" s="20">
        <v>0</v>
      </c>
      <c r="F8" s="20">
        <v>0</v>
      </c>
    </row>
    <row r="9" spans="2:9" ht="49.5" x14ac:dyDescent="0.3">
      <c r="B9" s="46" t="s">
        <v>33</v>
      </c>
      <c r="C9" s="10" t="s">
        <v>39</v>
      </c>
      <c r="D9" s="19"/>
      <c r="E9" s="19"/>
      <c r="F9" s="20"/>
    </row>
    <row r="10" spans="2:9" x14ac:dyDescent="0.3">
      <c r="B10" s="46"/>
      <c r="C10" s="14" t="s">
        <v>40</v>
      </c>
      <c r="D10" s="19">
        <v>178071.38865305536</v>
      </c>
      <c r="E10" s="20">
        <v>158.33333333333334</v>
      </c>
      <c r="F10" s="20">
        <f>D10/E10</f>
        <v>1124.6614020192969</v>
      </c>
    </row>
    <row r="11" spans="2:9" x14ac:dyDescent="0.3">
      <c r="B11" s="46"/>
      <c r="C11" s="14" t="s">
        <v>41</v>
      </c>
      <c r="D11" s="19">
        <v>11014733.4</v>
      </c>
      <c r="E11" s="20">
        <v>1105</v>
      </c>
      <c r="F11" s="20">
        <f t="shared" ref="F11:F13" si="0">D11/E11</f>
        <v>9968.0845248868773</v>
      </c>
    </row>
    <row r="12" spans="2:9" x14ac:dyDescent="0.3">
      <c r="B12" s="46"/>
      <c r="C12" s="14" t="s">
        <v>42</v>
      </c>
      <c r="D12" s="19">
        <v>0</v>
      </c>
      <c r="E12" s="20">
        <v>0</v>
      </c>
      <c r="F12" s="20">
        <v>0</v>
      </c>
    </row>
    <row r="13" spans="2:9" ht="58.5" customHeight="1" x14ac:dyDescent="0.3">
      <c r="B13" s="46"/>
      <c r="C13" s="14" t="s">
        <v>43</v>
      </c>
      <c r="D13" s="19">
        <v>0</v>
      </c>
      <c r="E13" s="20">
        <v>0</v>
      </c>
      <c r="F13" s="20" t="e">
        <f t="shared" si="0"/>
        <v>#DIV/0!</v>
      </c>
    </row>
    <row r="14" spans="2:9" ht="30.75" customHeight="1" x14ac:dyDescent="0.3">
      <c r="B14" s="46"/>
      <c r="C14" s="14" t="s">
        <v>44</v>
      </c>
      <c r="D14" s="19">
        <v>0</v>
      </c>
      <c r="E14" s="20">
        <v>0</v>
      </c>
      <c r="F14" s="20"/>
      <c r="I14" s="22"/>
    </row>
    <row r="15" spans="2:9" ht="33" x14ac:dyDescent="0.3">
      <c r="B15" s="46" t="s">
        <v>34</v>
      </c>
      <c r="C15" s="10" t="s">
        <v>45</v>
      </c>
      <c r="D15" s="19"/>
      <c r="E15" s="20"/>
      <c r="F15" s="20"/>
    </row>
    <row r="16" spans="2:9" x14ac:dyDescent="0.3">
      <c r="B16" s="46"/>
      <c r="C16" s="14" t="s">
        <v>5</v>
      </c>
      <c r="D16" s="19">
        <v>81577.865106536745</v>
      </c>
      <c r="E16" s="20">
        <f>E6</f>
        <v>2923.8666666666668</v>
      </c>
      <c r="F16" s="20">
        <f>D16/E16</f>
        <v>27.900678931963409</v>
      </c>
    </row>
    <row r="17" spans="2:6" x14ac:dyDescent="0.3">
      <c r="B17" s="46"/>
      <c r="C17" s="14" t="s">
        <v>6</v>
      </c>
      <c r="D17" s="19"/>
      <c r="E17" s="20"/>
      <c r="F17" s="20"/>
    </row>
    <row r="18" spans="2:6" ht="58.5" customHeight="1" x14ac:dyDescent="0.3">
      <c r="B18" s="46" t="s">
        <v>35</v>
      </c>
      <c r="C18" s="14" t="s">
        <v>46</v>
      </c>
      <c r="D18" s="19"/>
      <c r="E18" s="20"/>
      <c r="F18" s="20"/>
    </row>
    <row r="19" spans="2:6" x14ac:dyDescent="0.3">
      <c r="B19" s="46"/>
      <c r="C19" s="14" t="s">
        <v>5</v>
      </c>
      <c r="D19" s="19">
        <v>0</v>
      </c>
      <c r="E19" s="20">
        <v>0</v>
      </c>
      <c r="F19" s="20"/>
    </row>
    <row r="20" spans="2:6" x14ac:dyDescent="0.3">
      <c r="B20" s="46"/>
      <c r="C20" s="14" t="s">
        <v>6</v>
      </c>
      <c r="D20" s="19"/>
      <c r="E20" s="20"/>
      <c r="F20" s="20"/>
    </row>
    <row r="21" spans="2:6" ht="120.75" customHeight="1" x14ac:dyDescent="0.3">
      <c r="B21" s="46" t="s">
        <v>36</v>
      </c>
      <c r="C21" s="10" t="s">
        <v>47</v>
      </c>
      <c r="D21" s="19"/>
      <c r="E21" s="20"/>
      <c r="F21" s="20"/>
    </row>
    <row r="22" spans="2:6" x14ac:dyDescent="0.3">
      <c r="B22" s="46"/>
      <c r="C22" s="14" t="s">
        <v>5</v>
      </c>
      <c r="D22" s="19">
        <v>69985.076898605796</v>
      </c>
      <c r="E22" s="20">
        <f>E6</f>
        <v>2923.8666666666668</v>
      </c>
      <c r="F22" s="20">
        <f>D22/E22</f>
        <v>23.935796285263507</v>
      </c>
    </row>
    <row r="23" spans="2:6" x14ac:dyDescent="0.3">
      <c r="B23" s="46"/>
      <c r="C23" s="14" t="s">
        <v>6</v>
      </c>
      <c r="D23" s="19"/>
      <c r="E23" s="20"/>
      <c r="F23" s="20"/>
    </row>
    <row r="25" spans="2:6" ht="42" customHeight="1" x14ac:dyDescent="0.3">
      <c r="B25" s="45" t="s">
        <v>49</v>
      </c>
      <c r="C25" s="45"/>
      <c r="D25" s="45"/>
      <c r="E25" s="45"/>
      <c r="F25" s="45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="70" zoomScaleNormal="100" zoomScaleSheetLayoutView="70" workbookViewId="0">
      <selection activeCell="H6" sqref="H6:M16"/>
    </sheetView>
  </sheetViews>
  <sheetFormatPr defaultRowHeight="16.5" x14ac:dyDescent="0.3"/>
  <cols>
    <col min="1" max="1" width="9.140625" style="6"/>
    <col min="2" max="2" width="5.7109375" style="21" customWidth="1"/>
    <col min="3" max="3" width="41.28515625" style="6" customWidth="1"/>
    <col min="4" max="4" width="15.42578125" style="6" customWidth="1"/>
    <col min="5" max="5" width="15.140625" style="6" customWidth="1"/>
    <col min="6" max="6" width="13.7109375" style="6" customWidth="1"/>
    <col min="7" max="16384" width="9.140625" style="6"/>
  </cols>
  <sheetData>
    <row r="2" spans="2:6" x14ac:dyDescent="0.3">
      <c r="B2" s="39" t="s">
        <v>48</v>
      </c>
      <c r="C2" s="39"/>
      <c r="D2" s="39"/>
      <c r="E2" s="39"/>
      <c r="F2" s="39"/>
    </row>
    <row r="3" spans="2:6" x14ac:dyDescent="0.3">
      <c r="B3" s="39" t="s">
        <v>131</v>
      </c>
      <c r="C3" s="39"/>
      <c r="D3" s="39"/>
      <c r="E3" s="39"/>
      <c r="F3" s="39"/>
    </row>
    <row r="4" spans="2:6" ht="115.5" customHeight="1" x14ac:dyDescent="0.3">
      <c r="B4" s="47" t="s">
        <v>27</v>
      </c>
      <c r="C4" s="47"/>
      <c r="D4" s="18" t="s">
        <v>28</v>
      </c>
      <c r="E4" s="18" t="s">
        <v>29</v>
      </c>
      <c r="F4" s="18" t="s">
        <v>30</v>
      </c>
    </row>
    <row r="5" spans="2:6" ht="30.75" customHeight="1" x14ac:dyDescent="0.3">
      <c r="B5" s="46" t="s">
        <v>31</v>
      </c>
      <c r="C5" s="10" t="s">
        <v>37</v>
      </c>
      <c r="D5" s="19"/>
      <c r="E5" s="20"/>
      <c r="F5" s="20"/>
    </row>
    <row r="6" spans="2:6" x14ac:dyDescent="0.3">
      <c r="B6" s="46"/>
      <c r="C6" s="14" t="s">
        <v>5</v>
      </c>
      <c r="D6" s="19">
        <v>61894.81108877567</v>
      </c>
      <c r="E6" s="20">
        <v>4635.333333333333</v>
      </c>
      <c r="F6" s="20">
        <f>D6/E6</f>
        <v>13.352828510450671</v>
      </c>
    </row>
    <row r="7" spans="2:6" x14ac:dyDescent="0.3">
      <c r="B7" s="46"/>
      <c r="C7" s="14" t="s">
        <v>6</v>
      </c>
      <c r="D7" s="19"/>
      <c r="E7" s="20"/>
      <c r="F7" s="20"/>
    </row>
    <row r="8" spans="2:6" ht="49.5" x14ac:dyDescent="0.3">
      <c r="B8" s="11" t="s">
        <v>32</v>
      </c>
      <c r="C8" s="14" t="s">
        <v>38</v>
      </c>
      <c r="D8" s="19">
        <v>0</v>
      </c>
      <c r="E8" s="20">
        <v>0</v>
      </c>
      <c r="F8" s="20">
        <v>0</v>
      </c>
    </row>
    <row r="9" spans="2:6" ht="49.5" x14ac:dyDescent="0.3">
      <c r="B9" s="46" t="s">
        <v>33</v>
      </c>
      <c r="C9" s="10" t="s">
        <v>39</v>
      </c>
      <c r="D9" s="19"/>
      <c r="E9" s="19"/>
      <c r="F9" s="20"/>
    </row>
    <row r="10" spans="2:6" x14ac:dyDescent="0.3">
      <c r="B10" s="46"/>
      <c r="C10" s="14" t="s">
        <v>40</v>
      </c>
      <c r="D10" s="19">
        <v>289222.79841935483</v>
      </c>
      <c r="E10" s="20">
        <v>460</v>
      </c>
      <c r="F10" s="20">
        <f>D10/E10</f>
        <v>628.7452139551192</v>
      </c>
    </row>
    <row r="11" spans="2:6" x14ac:dyDescent="0.3">
      <c r="B11" s="46"/>
      <c r="C11" s="14" t="s">
        <v>41</v>
      </c>
      <c r="D11" s="19">
        <v>10148706.6</v>
      </c>
      <c r="E11" s="20">
        <v>1600</v>
      </c>
      <c r="F11" s="20">
        <f>D11/E11</f>
        <v>6342.9416249999995</v>
      </c>
    </row>
    <row r="12" spans="2:6" x14ac:dyDescent="0.3">
      <c r="B12" s="46"/>
      <c r="C12" s="14" t="s">
        <v>42</v>
      </c>
      <c r="D12" s="19">
        <v>0</v>
      </c>
      <c r="E12" s="20" t="s">
        <v>125</v>
      </c>
      <c r="F12" s="20">
        <v>0</v>
      </c>
    </row>
    <row r="13" spans="2:6" ht="58.5" customHeight="1" x14ac:dyDescent="0.3">
      <c r="B13" s="46"/>
      <c r="C13" s="14" t="s">
        <v>43</v>
      </c>
      <c r="D13" s="19">
        <v>1485813.4520006781</v>
      </c>
      <c r="E13" s="19">
        <v>817.5</v>
      </c>
      <c r="F13" s="20">
        <f t="shared" ref="F13" si="0">D13/E13</f>
        <v>1817.5088097867622</v>
      </c>
    </row>
    <row r="14" spans="2:6" ht="30.75" customHeight="1" x14ac:dyDescent="0.3">
      <c r="B14" s="46"/>
      <c r="C14" s="14" t="s">
        <v>44</v>
      </c>
      <c r="D14" s="19">
        <v>0</v>
      </c>
      <c r="E14" s="20" t="s">
        <v>136</v>
      </c>
      <c r="F14" s="20">
        <v>0</v>
      </c>
    </row>
    <row r="15" spans="2:6" ht="33" x14ac:dyDescent="0.3">
      <c r="B15" s="46" t="s">
        <v>34</v>
      </c>
      <c r="C15" s="10" t="s">
        <v>45</v>
      </c>
      <c r="D15" s="19"/>
      <c r="E15" s="20"/>
      <c r="F15" s="20"/>
    </row>
    <row r="16" spans="2:6" x14ac:dyDescent="0.3">
      <c r="B16" s="46"/>
      <c r="C16" s="14" t="s">
        <v>5</v>
      </c>
      <c r="D16" s="19">
        <v>32558.379388584264</v>
      </c>
      <c r="E16" s="20">
        <f>E6</f>
        <v>4635.333333333333</v>
      </c>
      <c r="F16" s="20">
        <f>D16/E16</f>
        <v>7.0239564336079967</v>
      </c>
    </row>
    <row r="17" spans="2:6" x14ac:dyDescent="0.3">
      <c r="B17" s="46"/>
      <c r="C17" s="14" t="s">
        <v>6</v>
      </c>
      <c r="D17" s="19"/>
      <c r="E17" s="20"/>
      <c r="F17" s="20"/>
    </row>
    <row r="18" spans="2:6" ht="58.5" customHeight="1" x14ac:dyDescent="0.3">
      <c r="B18" s="46" t="s">
        <v>35</v>
      </c>
      <c r="C18" s="14" t="s">
        <v>46</v>
      </c>
      <c r="D18" s="19"/>
      <c r="E18" s="20"/>
      <c r="F18" s="20"/>
    </row>
    <row r="19" spans="2:6" x14ac:dyDescent="0.3">
      <c r="B19" s="46"/>
      <c r="C19" s="14" t="s">
        <v>5</v>
      </c>
      <c r="D19" s="19">
        <v>0</v>
      </c>
      <c r="E19" s="20">
        <v>0</v>
      </c>
      <c r="F19" s="20"/>
    </row>
    <row r="20" spans="2:6" x14ac:dyDescent="0.3">
      <c r="B20" s="46"/>
      <c r="C20" s="14" t="s">
        <v>6</v>
      </c>
      <c r="D20" s="19"/>
      <c r="E20" s="20"/>
      <c r="F20" s="20"/>
    </row>
    <row r="21" spans="2:6" ht="130.5" customHeight="1" x14ac:dyDescent="0.3">
      <c r="B21" s="46" t="s">
        <v>36</v>
      </c>
      <c r="C21" s="10" t="s">
        <v>47</v>
      </c>
      <c r="D21" s="19"/>
      <c r="E21" s="20"/>
      <c r="F21" s="20"/>
    </row>
    <row r="22" spans="2:6" x14ac:dyDescent="0.3">
      <c r="B22" s="46"/>
      <c r="C22" s="14" t="s">
        <v>5</v>
      </c>
      <c r="D22" s="19">
        <v>30258.319925184293</v>
      </c>
      <c r="E22" s="20">
        <f>E6</f>
        <v>4635.333333333333</v>
      </c>
      <c r="F22" s="20">
        <f>D22/E22</f>
        <v>6.5277549097909455</v>
      </c>
    </row>
    <row r="23" spans="2:6" x14ac:dyDescent="0.3">
      <c r="B23" s="46"/>
      <c r="C23" s="14" t="s">
        <v>6</v>
      </c>
      <c r="D23" s="19"/>
      <c r="E23" s="20"/>
      <c r="F23" s="20"/>
    </row>
    <row r="25" spans="2:6" ht="42" customHeight="1" x14ac:dyDescent="0.3">
      <c r="B25" s="45" t="s">
        <v>49</v>
      </c>
      <c r="C25" s="45"/>
      <c r="D25" s="45"/>
      <c r="E25" s="45"/>
      <c r="F25" s="45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view="pageBreakPreview" zoomScaleNormal="100" zoomScaleSheetLayoutView="100" workbookViewId="0">
      <selection activeCell="J24" sqref="J24"/>
    </sheetView>
  </sheetViews>
  <sheetFormatPr defaultRowHeight="16.5" x14ac:dyDescent="0.3"/>
  <cols>
    <col min="1" max="1" width="9.140625" style="6"/>
    <col min="2" max="2" width="5.7109375" style="6" customWidth="1"/>
    <col min="3" max="3" width="44.28515625" style="6" customWidth="1"/>
    <col min="4" max="5" width="15.7109375" style="6" customWidth="1"/>
    <col min="6" max="16384" width="9.140625" style="6"/>
  </cols>
  <sheetData>
    <row r="2" spans="2:7" x14ac:dyDescent="0.3">
      <c r="B2" s="39" t="s">
        <v>51</v>
      </c>
      <c r="C2" s="39"/>
      <c r="D2" s="39"/>
      <c r="E2" s="39"/>
    </row>
    <row r="3" spans="2:7" x14ac:dyDescent="0.3">
      <c r="B3" s="39" t="s">
        <v>52</v>
      </c>
      <c r="C3" s="39"/>
      <c r="D3" s="39"/>
      <c r="E3" s="39"/>
    </row>
    <row r="4" spans="2:7" x14ac:dyDescent="0.3">
      <c r="B4" s="39" t="s">
        <v>53</v>
      </c>
      <c r="C4" s="39"/>
      <c r="D4" s="39"/>
      <c r="E4" s="39"/>
    </row>
    <row r="5" spans="2:7" x14ac:dyDescent="0.3">
      <c r="E5" s="23" t="s">
        <v>54</v>
      </c>
    </row>
    <row r="6" spans="2:7" ht="49.5" x14ac:dyDescent="0.3">
      <c r="B6" s="47" t="s">
        <v>50</v>
      </c>
      <c r="C6" s="47"/>
      <c r="D6" s="18" t="s">
        <v>150</v>
      </c>
      <c r="E6" s="18" t="s">
        <v>151</v>
      </c>
    </row>
    <row r="7" spans="2:7" ht="30.75" customHeight="1" x14ac:dyDescent="0.3">
      <c r="B7" s="46" t="s">
        <v>31</v>
      </c>
      <c r="C7" s="10" t="s">
        <v>55</v>
      </c>
      <c r="D7" s="24">
        <f>D8+D9+D10+D11+D12+D21+D13</f>
        <v>7237.9098516666672</v>
      </c>
      <c r="E7" s="24">
        <f>E8+E9+E10+E11+E12+E21+E13</f>
        <v>7570.6346881333338</v>
      </c>
      <c r="G7" s="35"/>
    </row>
    <row r="8" spans="2:7" ht="18.75" x14ac:dyDescent="0.3">
      <c r="B8" s="46"/>
      <c r="C8" s="25" t="s">
        <v>56</v>
      </c>
      <c r="D8" s="24"/>
      <c r="E8" s="24"/>
      <c r="G8" s="35"/>
    </row>
    <row r="9" spans="2:7" x14ac:dyDescent="0.3">
      <c r="B9" s="46"/>
      <c r="C9" s="25" t="s">
        <v>57</v>
      </c>
      <c r="D9" s="24">
        <v>47.51108</v>
      </c>
      <c r="E9" s="24">
        <v>49.696589680000002</v>
      </c>
    </row>
    <row r="10" spans="2:7" x14ac:dyDescent="0.3">
      <c r="B10" s="46"/>
      <c r="C10" s="25" t="s">
        <v>58</v>
      </c>
      <c r="D10" s="24"/>
      <c r="E10" s="24"/>
    </row>
    <row r="11" spans="2:7" x14ac:dyDescent="0.3">
      <c r="B11" s="46"/>
      <c r="C11" s="25" t="s">
        <v>59</v>
      </c>
      <c r="D11" s="24">
        <v>5483.7646400000003</v>
      </c>
      <c r="E11" s="24">
        <v>5736.0178134400003</v>
      </c>
    </row>
    <row r="12" spans="2:7" x14ac:dyDescent="0.3">
      <c r="B12" s="46"/>
      <c r="C12" s="25" t="s">
        <v>60</v>
      </c>
      <c r="D12" s="24">
        <v>1688.5134399999999</v>
      </c>
      <c r="E12" s="24">
        <v>1766.18505824</v>
      </c>
    </row>
    <row r="13" spans="2:7" x14ac:dyDescent="0.3">
      <c r="B13" s="46"/>
      <c r="C13" s="25" t="s">
        <v>61</v>
      </c>
      <c r="D13" s="24">
        <f>D14+D15+D16+D17+D18+D19+D20+D21</f>
        <v>18.120691666666669</v>
      </c>
      <c r="E13" s="24">
        <f>E14+E15+E16+E17+E18+E19+E20+E21</f>
        <v>18.735226773333334</v>
      </c>
    </row>
    <row r="14" spans="2:7" x14ac:dyDescent="0.3">
      <c r="B14" s="46"/>
      <c r="C14" s="25" t="s">
        <v>62</v>
      </c>
      <c r="D14" s="24">
        <f>(0.13959/8)*12</f>
        <v>0.20938499999999999</v>
      </c>
      <c r="E14" s="24">
        <v>0</v>
      </c>
    </row>
    <row r="15" spans="2:7" x14ac:dyDescent="0.3">
      <c r="B15" s="46"/>
      <c r="C15" s="25" t="s">
        <v>63</v>
      </c>
      <c r="D15" s="24">
        <v>0</v>
      </c>
      <c r="E15" s="24">
        <v>0</v>
      </c>
    </row>
    <row r="16" spans="2:7" ht="33" x14ac:dyDescent="0.3">
      <c r="B16" s="46"/>
      <c r="C16" s="14" t="s">
        <v>64</v>
      </c>
      <c r="D16" s="24">
        <v>0</v>
      </c>
      <c r="E16" s="24">
        <v>0</v>
      </c>
    </row>
    <row r="17" spans="2:5" ht="33" x14ac:dyDescent="0.3">
      <c r="B17" s="46"/>
      <c r="C17" s="14" t="s">
        <v>65</v>
      </c>
      <c r="D17" s="24"/>
      <c r="E17" s="24"/>
    </row>
    <row r="18" spans="2:5" x14ac:dyDescent="0.3">
      <c r="B18" s="46"/>
      <c r="C18" s="25" t="s">
        <v>56</v>
      </c>
      <c r="D18" s="24">
        <f>D19+D20+D21+D22+D23</f>
        <v>17.911306666666668</v>
      </c>
      <c r="E18" s="24">
        <f>E19+E20+E21+E22+E23</f>
        <v>18.735226773333334</v>
      </c>
    </row>
    <row r="19" spans="2:5" x14ac:dyDescent="0.3">
      <c r="B19" s="46"/>
      <c r="C19" s="25" t="s">
        <v>66</v>
      </c>
      <c r="D19" s="24">
        <v>0</v>
      </c>
      <c r="E19" s="24">
        <v>0</v>
      </c>
    </row>
    <row r="20" spans="2:5" x14ac:dyDescent="0.3">
      <c r="B20" s="46"/>
      <c r="C20" s="25" t="s">
        <v>67</v>
      </c>
      <c r="D20" s="24">
        <v>0</v>
      </c>
      <c r="E20" s="24">
        <v>0</v>
      </c>
    </row>
    <row r="21" spans="2:5" ht="32.25" customHeight="1" x14ac:dyDescent="0.3">
      <c r="B21" s="46"/>
      <c r="C21" s="14" t="s">
        <v>68</v>
      </c>
      <c r="D21" s="24">
        <v>0</v>
      </c>
      <c r="E21" s="24">
        <v>0</v>
      </c>
    </row>
    <row r="22" spans="2:5" x14ac:dyDescent="0.3">
      <c r="B22" s="46"/>
      <c r="C22" s="25" t="s">
        <v>69</v>
      </c>
      <c r="D22" s="24">
        <v>0</v>
      </c>
      <c r="E22" s="24">
        <v>0</v>
      </c>
    </row>
    <row r="23" spans="2:5" ht="33" x14ac:dyDescent="0.3">
      <c r="B23" s="46"/>
      <c r="C23" s="14" t="s">
        <v>70</v>
      </c>
      <c r="D23" s="24">
        <v>17.911306666666668</v>
      </c>
      <c r="E23" s="24">
        <v>18.735226773333334</v>
      </c>
    </row>
    <row r="24" spans="2:5" x14ac:dyDescent="0.3">
      <c r="B24" s="46"/>
      <c r="C24" s="25" t="s">
        <v>71</v>
      </c>
      <c r="D24" s="24">
        <f>D26+D27+D28+D29</f>
        <v>0</v>
      </c>
      <c r="E24" s="24">
        <v>0</v>
      </c>
    </row>
    <row r="25" spans="2:5" x14ac:dyDescent="0.3">
      <c r="B25" s="46"/>
      <c r="C25" s="25" t="s">
        <v>56</v>
      </c>
      <c r="D25" s="24">
        <v>0</v>
      </c>
      <c r="E25" s="24">
        <v>0</v>
      </c>
    </row>
    <row r="26" spans="2:5" x14ac:dyDescent="0.3">
      <c r="B26" s="46"/>
      <c r="C26" s="25" t="s">
        <v>72</v>
      </c>
      <c r="D26" s="24"/>
      <c r="E26" s="24"/>
    </row>
    <row r="27" spans="2:5" x14ac:dyDescent="0.3">
      <c r="B27" s="46"/>
      <c r="C27" s="25" t="s">
        <v>73</v>
      </c>
      <c r="D27" s="24"/>
      <c r="E27" s="24"/>
    </row>
    <row r="28" spans="2:5" x14ac:dyDescent="0.3">
      <c r="B28" s="46"/>
      <c r="C28" s="25" t="s">
        <v>74</v>
      </c>
      <c r="D28" s="24"/>
      <c r="E28" s="24"/>
    </row>
    <row r="29" spans="2:5" ht="33" x14ac:dyDescent="0.3">
      <c r="B29" s="46"/>
      <c r="C29" s="14" t="s">
        <v>75</v>
      </c>
      <c r="D29" s="24"/>
      <c r="E29" s="24"/>
    </row>
    <row r="30" spans="2:5" ht="85.5" customHeight="1" x14ac:dyDescent="0.3">
      <c r="B30" s="11" t="s">
        <v>32</v>
      </c>
      <c r="C30" s="10" t="s">
        <v>76</v>
      </c>
      <c r="D30" s="24">
        <v>2471.3209999999999</v>
      </c>
      <c r="E30" s="24">
        <v>2585.0017659999999</v>
      </c>
    </row>
    <row r="31" spans="2:5" x14ac:dyDescent="0.3">
      <c r="B31" s="11" t="s">
        <v>33</v>
      </c>
      <c r="C31" s="25" t="s">
        <v>77</v>
      </c>
      <c r="D31" s="24"/>
      <c r="E31" s="24"/>
    </row>
    <row r="32" spans="2:5" x14ac:dyDescent="0.3">
      <c r="B32" s="25"/>
      <c r="C32" s="25" t="s">
        <v>78</v>
      </c>
      <c r="D32" s="24">
        <f>D7+D30+D31</f>
        <v>9709.2308516666671</v>
      </c>
      <c r="E32" s="24">
        <f>E7+E30+E31</f>
        <v>10155.636454133333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view="pageBreakPreview" zoomScale="110" zoomScaleNormal="100" zoomScaleSheetLayoutView="110" workbookViewId="0">
      <selection activeCell="G6" sqref="G6"/>
    </sheetView>
  </sheetViews>
  <sheetFormatPr defaultRowHeight="16.5" x14ac:dyDescent="0.3"/>
  <cols>
    <col min="1" max="1" width="9.140625" style="6"/>
    <col min="2" max="2" width="5.7109375" style="26" customWidth="1"/>
    <col min="3" max="3" width="46.140625" style="6" customWidth="1"/>
    <col min="4" max="5" width="18.7109375" style="6" customWidth="1"/>
    <col min="6" max="16384" width="9.140625" style="6"/>
  </cols>
  <sheetData>
    <row r="2" spans="2:7" x14ac:dyDescent="0.3">
      <c r="B2" s="39" t="s">
        <v>84</v>
      </c>
      <c r="C2" s="39"/>
      <c r="D2" s="39"/>
      <c r="E2" s="39"/>
    </row>
    <row r="3" spans="2:7" x14ac:dyDescent="0.3">
      <c r="B3" s="39" t="s">
        <v>85</v>
      </c>
      <c r="C3" s="39"/>
      <c r="D3" s="39"/>
      <c r="E3" s="39"/>
    </row>
    <row r="4" spans="2:7" x14ac:dyDescent="0.3">
      <c r="B4" s="39" t="s">
        <v>86</v>
      </c>
      <c r="C4" s="39"/>
      <c r="D4" s="39"/>
      <c r="E4" s="39"/>
    </row>
    <row r="5" spans="2:7" ht="99" x14ac:dyDescent="0.3">
      <c r="B5" s="47" t="s">
        <v>27</v>
      </c>
      <c r="C5" s="47"/>
      <c r="D5" s="18" t="s">
        <v>79</v>
      </c>
      <c r="E5" s="18" t="s">
        <v>80</v>
      </c>
    </row>
    <row r="6" spans="2:7" ht="33" x14ac:dyDescent="0.3">
      <c r="B6" s="11" t="s">
        <v>31</v>
      </c>
      <c r="C6" s="10" t="s">
        <v>81</v>
      </c>
      <c r="D6" s="24">
        <v>614.4</v>
      </c>
      <c r="E6" s="24">
        <v>387.5</v>
      </c>
      <c r="G6" s="35"/>
    </row>
    <row r="7" spans="2:7" ht="63.75" customHeight="1" x14ac:dyDescent="0.3">
      <c r="B7" s="11" t="s">
        <v>32</v>
      </c>
      <c r="C7" s="10" t="s">
        <v>82</v>
      </c>
      <c r="D7" s="24">
        <v>354.16</v>
      </c>
      <c r="E7" s="24">
        <v>56.7</v>
      </c>
    </row>
    <row r="8" spans="2:7" ht="40.5" customHeight="1" x14ac:dyDescent="0.3">
      <c r="B8" s="11" t="s">
        <v>33</v>
      </c>
      <c r="C8" s="10" t="s">
        <v>83</v>
      </c>
      <c r="D8" s="24">
        <v>2923.56</v>
      </c>
      <c r="E8" s="24">
        <v>1498.72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Приложение 2</vt:lpstr>
      <vt:lpstr>Приложени 3</vt:lpstr>
      <vt:lpstr>Приложение 3 15-150</vt:lpstr>
      <vt:lpstr>Приложение 3 150-670</vt:lpstr>
      <vt:lpstr>Приложение 4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4'!Область_печати</vt:lpstr>
      <vt:lpstr>'Приложение 4 150-670'!Область_печати</vt:lpstr>
      <vt:lpstr>'Приложение 4 15-150'!Область_печати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2018-10-19T11:38:01Z</dcterms:modified>
</cp:coreProperties>
</file>