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775" tabRatio="801"/>
  </bookViews>
  <sheets>
    <sheet name="Титул" sheetId="33" r:id="rId1"/>
    <sheet name="Приложение 1" sheetId="38" r:id="rId2"/>
    <sheet name="28 а) РТУ " sheetId="37" r:id="rId3"/>
    <sheet name="28 б) reshenie_tarif_2023" sheetId="34" r:id="rId4"/>
    <sheet name="28 в) srednie_dannie_fact_mosh" sheetId="20" r:id="rId5"/>
    <sheet name="28 г) srednie_dannie_dline_VL" sheetId="21" r:id="rId6"/>
    <sheet name="28 д) info_TP_2023" sheetId="31" r:id="rId7"/>
    <sheet name="28 е) info_zayavki_TP_2023" sheetId="32" r:id="rId8"/>
  </sheets>
  <externalReferences>
    <externalReference r:id="rId9"/>
  </externalReferences>
  <definedNames>
    <definedName name="Код_статуса">'[1]Статусы ТП'!$A$2:$A$12</definedName>
    <definedName name="_xlnm.Print_Area" localSheetId="2">'28 а) РТУ '!$A$1:$G$44</definedName>
    <definedName name="_xlnm.Print_Area" localSheetId="4">'28 в) srednie_dannie_fact_mosh'!$A$1:$E$12</definedName>
    <definedName name="_xlnm.Print_Area" localSheetId="5">'28 г) srednie_dannie_dline_VL'!$A$1:$F$17</definedName>
    <definedName name="_xlnm.Print_Area" localSheetId="6">'28 д) info_TP_2023'!$A$1:$L$21</definedName>
    <definedName name="_xlnm.Print_Area" localSheetId="7">'28 е) info_zayavki_TP_2023'!$A$1:$I$21</definedName>
    <definedName name="_xlnm.Print_Area" localSheetId="1">'Приложение 1'!$A$1:$H$490</definedName>
  </definedNames>
  <calcPr calcId="162913"/>
</workbook>
</file>

<file path=xl/calcChain.xml><?xml version="1.0" encoding="utf-8"?>
<calcChain xmlns="http://schemas.openxmlformats.org/spreadsheetml/2006/main">
  <c r="G447" i="38" l="1"/>
  <c r="K446" i="38"/>
  <c r="J446" i="38"/>
  <c r="G446" i="38"/>
  <c r="T446" i="38" s="1"/>
  <c r="G438" i="38"/>
  <c r="K437" i="38"/>
  <c r="J437" i="38" s="1"/>
  <c r="G437" i="38"/>
  <c r="T437" i="38" s="1"/>
  <c r="J433" i="38"/>
  <c r="K432" i="38"/>
  <c r="J432" i="38" s="1"/>
  <c r="G432" i="38"/>
  <c r="T432" i="38" s="1"/>
  <c r="Y430" i="38"/>
  <c r="T433" i="38" s="1"/>
  <c r="G429" i="38"/>
  <c r="G428" i="38"/>
  <c r="T428" i="38" s="1"/>
  <c r="G426" i="38"/>
  <c r="T425" i="38"/>
  <c r="K425" i="38"/>
  <c r="J425" i="38"/>
  <c r="G425" i="38"/>
  <c r="H422" i="38"/>
  <c r="G422" i="38"/>
  <c r="K421" i="38"/>
  <c r="J421" i="38" s="1"/>
  <c r="G421" i="38"/>
  <c r="S316" i="38"/>
  <c r="U40" i="38"/>
  <c r="S40" i="38"/>
  <c r="U39" i="38"/>
  <c r="U38" i="38"/>
  <c r="J38" i="38"/>
  <c r="O36" i="38"/>
  <c r="O38" i="38" s="1"/>
  <c r="N36" i="38"/>
  <c r="N38" i="38" s="1"/>
  <c r="P36" i="38" l="1"/>
  <c r="E11" i="20"/>
  <c r="D11" i="20"/>
  <c r="F16" i="21"/>
  <c r="E16" i="21"/>
  <c r="D16" i="21"/>
  <c r="F12" i="21"/>
  <c r="E12" i="21"/>
  <c r="D12" i="21"/>
</calcChain>
</file>

<file path=xl/sharedStrings.xml><?xml version="1.0" encoding="utf-8"?>
<sst xmlns="http://schemas.openxmlformats.org/spreadsheetml/2006/main" count="606" uniqueCount="216">
  <si>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</si>
  <si>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</si>
  <si>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</si>
  <si>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Сечение провода от 50 мм2 до 100 мм2 включительно</t>
  </si>
  <si>
    <t>Сечение провода до 50 мм2 включительно</t>
  </si>
  <si>
    <t>Сечение провода от 100 мм2 до 200 мм2 включительно</t>
  </si>
  <si>
    <t>Год ввода объекта</t>
  </si>
  <si>
    <t>Уровень напряжения, кВ</t>
  </si>
  <si>
    <t>Наименование мероприятий</t>
  </si>
  <si>
    <t>Расходы на одно присоединение (руб. на одно ТП)</t>
  </si>
  <si>
    <t>Расходы по каждому мероприятию (руб.)</t>
  </si>
  <si>
    <t>Количество технологических присоединений (шт.)</t>
  </si>
  <si>
    <t>Объем максимальной мощности (кВт)</t>
  </si>
  <si>
    <t>1.</t>
  </si>
  <si>
    <t>Подготовка и выдача сетевой организацией технических условий Заявителю</t>
  </si>
  <si>
    <t>2.</t>
  </si>
  <si>
    <t>Строительство центров питания и подстанций уровнем напряжения 35 кВ и выше</t>
  </si>
  <si>
    <t>3.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</si>
  <si>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</si>
  <si>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пунктов секционирования (распределенных пунктов)</t>
  </si>
  <si>
    <t>Объем мощности, введенной в основные фонды за 3 предыдущих года (кВт)</t>
  </si>
  <si>
    <t>Фактические расходы на строительство подстанций за 3 предыдущих года (тыс. рублей)</t>
  </si>
  <si>
    <t>по каждому мероприятию</t>
  </si>
  <si>
    <t>максимальной мощности за 3 предыдущих года</t>
  </si>
  <si>
    <t>о фактических средних данных о присоединенных объемах</t>
  </si>
  <si>
    <t>ИНФОРМАЦИЯ</t>
  </si>
  <si>
    <t>к стандартам раскрытия информации субъектами оптового и розничных рынков электрической энергии</t>
  </si>
  <si>
    <t>Приложение 2</t>
  </si>
  <si>
    <t>Приложение 3</t>
  </si>
  <si>
    <t>о фактических средних данных о длине линий электропередачи</t>
  </si>
  <si>
    <t>и об объемах максимальной мощности построенных объектов</t>
  </si>
  <si>
    <t>за 3 предыдущих года по каждому мероприятию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</si>
  <si>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</si>
  <si>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</si>
  <si>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</si>
  <si>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</si>
  <si>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</si>
  <si>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</si>
  <si>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</si>
  <si>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</si>
  <si>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4</t>
  </si>
  <si>
    <t>об осуществлении технологического присоединения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</si>
  <si>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</si>
  <si>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</si>
  <si>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</si>
  <si>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</si>
  <si>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35 кВ и выше</t>
  </si>
  <si>
    <t>До 15 кВт - всего</t>
  </si>
  <si>
    <t>в том числе льготная категория &lt;*&gt;</t>
  </si>
  <si>
    <t>От 15 до 150 кВт - всего</t>
  </si>
  <si>
    <t>в том числе льготная категория &lt;**&gt;</t>
  </si>
  <si>
    <t>От 150 кВт до 670 кВт - всего</t>
  </si>
  <si>
    <t>в том числе по индивидуальному проекту</t>
  </si>
  <si>
    <t>4.</t>
  </si>
  <si>
    <t>&lt;*&gt; Заявители, оплачивающие технологическое присоединение своих энергопринимающих устройств в размере не более 550 рублей.</t>
  </si>
  <si>
    <t>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</si>
  <si>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Количество заявок (штук)</t>
  </si>
  <si>
    <t>Приложение 5</t>
  </si>
  <si>
    <t>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</si>
  <si>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</si>
  <si>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</si>
  <si>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</si>
  <si>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</si>
  <si>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</si>
  <si>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</si>
  <si>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</si>
  <si>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</si>
  <si>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</si>
  <si>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</si>
  <si>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Информация о решении органа исполнительной власти субъекта Российской Федерации в области
 государственного регулирования тарифов об установлении единых для всех территориальных сетевых
 организаций на территории субъекта Российской Федерации стандартизированных 
тарифных ставок, определяющих величину платы за технологическое присоединение к электрическим сетям территориальных сетевых организаций</t>
  </si>
  <si>
    <t>№</t>
  </si>
  <si>
    <t>Вид документа</t>
  </si>
  <si>
    <t>Наименование документа</t>
  </si>
  <si>
    <t>Реквизиты решения</t>
  </si>
  <si>
    <t>От 670 кВт - всего</t>
  </si>
  <si>
    <t>Приложение N 1</t>
  </si>
  <si>
    <t>к Методическим указаниям</t>
  </si>
  <si>
    <t>по определению размера платы</t>
  </si>
  <si>
    <t>за технологическое присоединение</t>
  </si>
  <si>
    <t>к электрическим сетям</t>
  </si>
  <si>
    <t>N п/п</t>
  </si>
  <si>
    <t>Объект электросетевого хозяйства/Средство коммерческого учета электрической энергии (мощности)</t>
  </si>
  <si>
    <t>Максимальная мощность, кВт</t>
  </si>
  <si>
    <t>Расходы на строительство объекта/на обеспечение средствами коммерческого учета электрической энергии (мощности), тыс. руб.</t>
  </si>
  <si>
    <t>2.1.</t>
  </si>
  <si>
    <t>2.2.</t>
  </si>
  <si>
    <t>однофазные прямого включения</t>
  </si>
  <si>
    <t>трехфазные прямого включения</t>
  </si>
  <si>
    <t>трехфазные полукосвенного включения</t>
  </si>
  <si>
    <t>Республика Ингушетия,  г. Назрань,Ул. Муталиева ,23</t>
  </si>
  <si>
    <t>060843001</t>
  </si>
  <si>
    <t>ingfilial@yandex.ru</t>
  </si>
  <si>
    <t>(8732)22-18-16</t>
  </si>
  <si>
    <t xml:space="preserve">филиал Публичного Акционерного Общества "Россети Северный Кавказ"-"Ингушэнерго" </t>
  </si>
  <si>
    <t xml:space="preserve">филиал ПАО "Россети Северный Кавказ"-"Ингушэнерго" </t>
  </si>
  <si>
    <t>Приложение N 2</t>
  </si>
  <si>
    <t>Информация для расчета стандартизированной тарифной ставки С1</t>
  </si>
  <si>
    <t>Проверка сетевой организацией выполнения технических условий Заявителем</t>
  </si>
  <si>
    <t>Расходы на выполнение мероприятий по технологическому присоединению, предусмотренных подпунктами "а" и "в" пункта 16 Методических указаний, за 2020 год</t>
  </si>
  <si>
    <t>трехфазные косвенного включения</t>
  </si>
  <si>
    <t>Протяженность (для линий электропередачи), метров/Количество пунктов секционирования, штук/Количество точек учета, штук</t>
  </si>
  <si>
    <t>Материал опоры (деревянные (j = 1), металлические (j = 2), железобетонные (j = 3)</t>
  </si>
  <si>
    <t>Тип провода (изолированный провод (k = 1), неизолированный провод (k = 2)</t>
  </si>
  <si>
    <t>Материал провода (медный (l = 1), стальной (l = 2), сталеалюминиевый (l = 3), алюминиевый (l = 4)</t>
  </si>
  <si>
    <t>Сечение провода (диапазон до 50 квадратных мм включительно (m = 1), от 50 до 100 квадратных мм включительно (m = 2), от 100 до 200 квадратных мм включительно (m = 3), от 200 до 500 квадратных мм включительно (m = 4), от 500 до 800 квадратных мм включительно (m = 5), свыше 800 квадратных мм (m = 6)</t>
  </si>
  <si>
    <t>Количество цепей (одноцепная (n = 1), двухцепная (n = 2)</t>
  </si>
  <si>
    <t>на металлических опорах, за исключением многогранных (o = 1), на многогранных опорах (o = 2)</t>
  </si>
  <si>
    <t>Материал опоры металлические (j = 2)</t>
  </si>
  <si>
    <t>Тип провода  неизолированный провод (k = 2)</t>
  </si>
  <si>
    <t>Материал провода медный (l = 1)</t>
  </si>
  <si>
    <t>Количество цепей одноцепная (n = 1)</t>
  </si>
  <si>
    <t>на многогранных опорах (o = 2)</t>
  </si>
  <si>
    <t>Материал опоры  железобетонные (j = 3)</t>
  </si>
  <si>
    <t>Тип провода - изолированный провод</t>
  </si>
  <si>
    <t>Материал провода сталеалюминиевый (l = 3)</t>
  </si>
  <si>
    <t>вл</t>
  </si>
  <si>
    <t xml:space="preserve">ктп 10/0,4 с тм 160ква </t>
  </si>
  <si>
    <t>Количество цепей (одноцепная (n = 1)</t>
  </si>
  <si>
    <t>«Строительство ВЛ-10 кВ от ф-5 ПС 35/10кВ "Экажево", установка ТП10/0.4кВ мощностью 160 кВа»</t>
  </si>
  <si>
    <t>10 кВ</t>
  </si>
  <si>
    <t>выпадающие до 150</t>
  </si>
  <si>
    <t>"Строительство ВЛ 10 кВ, для технологического присоединения "ПУ ФСБ РФ по РИ".</t>
  </si>
  <si>
    <t>уточнить, если 2022 год, заявляем в кампанию на 2024 год. Есть также участок КЛ</t>
  </si>
  <si>
    <t>1-20</t>
  </si>
  <si>
    <t>Тип провода неизолированный провод (k = 2)</t>
  </si>
  <si>
    <t>Способ прокладки кабельных линий (в траншеях (j = 1), в блоках (j = 2), в каналах (j = 3), в туннелях и коллекторах (j = 4), в галереях и эстакадах (j = 5), горизонтальное наклонное бурение (j = 6), подводная прокладка (j = 7)</t>
  </si>
  <si>
    <t>Одножильные (k = 1) и многожильные (k = 2)</t>
  </si>
  <si>
    <t>Кабели с резиновой и пластмассовой изоляцией (l = 1), бумажной изоляцией (l = 2)</t>
  </si>
  <si>
    <t>Сечение провода (диапазон до 50 квадратных мм включительно (m = 1), от 50 до 100 квадратных мм включительно (m = 2), от 100 до 200 квадратных мм включительно (m = 3), от 200 до 250 квадратных мм включительно (m = 4), от 250 до 300 квадратных мм включительно (m = 5), от 300 до 400 квадратных мм включительно (m = 6), от 400 до 500 квадратных мм включительно (m = 7), от 500 до 800 квадратных мм включительно (m = 8), свыше 800 квадратных мм (m = 9)</t>
  </si>
  <si>
    <t>Количество кабелей в траншее, канале, туннеле или коллекторе, на галерее или эстакаде, труб в скважине (одна (n = 1), две (n = 2), три (n = 3), четыре (n = 4), более четырех (n = 5)</t>
  </si>
  <si>
    <t>Способ прокладки кабельных линий (в траншеях (j = 1)</t>
  </si>
  <si>
    <t>Одножильные (k = 1)</t>
  </si>
  <si>
    <t>Кабели с резиновой и пластмассовой изоляцией (l = 1</t>
  </si>
  <si>
    <t>Количество кабелей в траншее одна (n = 1),</t>
  </si>
  <si>
    <t>Количество кабелей в траншее две (n = 2)</t>
  </si>
  <si>
    <t>Количество кабелей в траншее три (n = 3)</t>
  </si>
  <si>
    <t>Кабели с бумажной изоляцией (l = 2)</t>
  </si>
  <si>
    <t>Многожильные (k = 2)</t>
  </si>
  <si>
    <t>Кабели с резиновой и пластмассовой изоляцией (l = 1)</t>
  </si>
  <si>
    <t>Способ прокладки кабельных линий в каналах (j = 3)</t>
  </si>
  <si>
    <t>Реклоузеры (j = 1), линейные разъединители (j = 2), выключатели нагрузки, устанавливаемые вне трансформаторных подстанций и распределительных и переключательных пунктов (РП) (j = 3), распределительные пункты (РП), за исключением комплектных распределительных устройств наружной установки (КРН, КРУП) (j = 4), комплектные распределительные устройства наружной установки (КРН, КРУН) (j = 5), переключательные пункты (j = 6)</t>
  </si>
  <si>
    <t>Номинальный ток до 100 А включительно (k = 1), от 100 до 250 А включительно (k = 2), от 250 до 500 А включительно (k = 3), от 500 А до 1 000 А включительно (k = 4), свыше 1 000 А (k = 5)</t>
  </si>
  <si>
    <t>Количество ячеек в распределительном или переключательном пункте (до 5 ячеек включительно (l = 1), от 5 до 10 ячеек включительно (l = 2), от 10 до 15 ячеек включительно (l = 3), свыше 15 ячеек (l = 4)</t>
  </si>
  <si>
    <t>Реклоузеры (j = 1),</t>
  </si>
  <si>
    <t>Номинальный ток до 100 А включительно (k = 1)</t>
  </si>
  <si>
    <t>Номинальный ток  от 100 до 250 А включительно (k = 2)</t>
  </si>
  <si>
    <t>Номинальный ток от 250 до 500 А включительно (k = 3)</t>
  </si>
  <si>
    <t xml:space="preserve">Номинальный ток  от 500 А до 1 000 А включительно </t>
  </si>
  <si>
    <t>Линейные разъединители (j = 2)</t>
  </si>
  <si>
    <t xml:space="preserve">Выключатели нагрузки, устанавливаемые вне трансформаторных подстанций и распределительных и переключательных пунктов (РП) (j = 3), </t>
  </si>
  <si>
    <t>Распределительные пункты (РП), за исключением комплектных распределительных устройств наружной установки (КРН, КРУП) (j = 4)</t>
  </si>
  <si>
    <t>до 5 ячеек включительно</t>
  </si>
  <si>
    <t>Номинальный ток свыше 1 000 А (k = 5)</t>
  </si>
  <si>
    <t>Комплектные распределительные устройства наружной установки (КРН, КРУН) (j = 5)</t>
  </si>
  <si>
    <t>Переключательные пункты (j = 6)</t>
  </si>
  <si>
    <t>Строительство комплектных трансформаторных подстанций (КТП) с уровнем напряжения до 35 кВ</t>
  </si>
  <si>
    <t>Трансформаторные подстанции (ТП), за исключением распределительных трансформаторных подстанций (РТП) 6/0,4 кВ (j = 1), 10/0,4 кВ (j = 2), 20/0,4 кВ (j = 3), 6/10 (10/6) кВ (j = 4), 10/20 (20/10) кВ (j = 5), 6/20 (20/6) (j = 6)</t>
  </si>
  <si>
    <t>Однотрансформаторные (k = 1), двухтрансформаторные и более (k = 2)</t>
  </si>
  <si>
    <t>Трансформаторная мощность до 25 кВА включительно (l = 1), от 25 до 100 кВА включительно (l = 2), от 100 до 250 кВА включительно (l = 3), от 250 до 400 кВА (l = 4), от 400 до 630 кВА включительно (l = 5), от 630 до 1000 кВА включительно (l = 6), от 1000 до 1250 кВА включительно (l = 7), от 1250 кВА до 1600 кВА включительно (l = 8), от 1600 до 2000 кВА включительно (l = 9), от 2000 до 2500 кВА включительно (l = 10), от 2500 до 3150 кВА включительно (l = 11), от 3150 до 4000 кВА включительно (l = 12), свыше 4000 кВА (l = 13)</t>
  </si>
  <si>
    <t>Столбового/мачтового типа (m = 1), шкафного или киоскового типа (m = 2), блочного типа (m = 3), встроенного типа (m = 4)</t>
  </si>
  <si>
    <t>Однотрансформаторные (k = 1)</t>
  </si>
  <si>
    <t>Трансформаторная мощность до 25 кВА включительно (l = 1)</t>
  </si>
  <si>
    <t>Столбового/мачтового типа (m = 1)</t>
  </si>
  <si>
    <t>обратить внимание на уровни напряжения, трансформацию!</t>
  </si>
  <si>
    <t>Шкафного или киоскового типа  (m = 2)</t>
  </si>
  <si>
    <t>6/0,4 кВ (j = 1), 10/0,4 кВ (j = 2), 20/0,4 кВ (j = 3), 6/10 (10/6) кВ (j = 4), 10/20 (20/10) кВ (j = 5), 6/20 (20/6) (j = 6)</t>
  </si>
  <si>
    <t>Трансформаторная мощность от 25 до 100 кВА включительно (l = 2)</t>
  </si>
  <si>
    <t>Трансформаторная мощность от 100 до 250 кВА включительно</t>
  </si>
  <si>
    <t>Трансформаторная мощность от 250 до 400 кВА включительно</t>
  </si>
  <si>
    <t>Блочного типа (m = 3)</t>
  </si>
  <si>
    <t>Трансформаторная мощность от 400 кВА до 1000 кВА включительно</t>
  </si>
  <si>
    <t>Трансформаторная мощность от 1000 до 1250 кВА включительно</t>
  </si>
  <si>
    <t>Трансформаторная мощность от 1250 до 1600 кВА включительно</t>
  </si>
  <si>
    <t>Трансформаторная мощность от 1600 до 2000 кВА вкл.</t>
  </si>
  <si>
    <t>Трансформаторная мощность от 2000 до 2500 кВА вкл.</t>
  </si>
  <si>
    <t>Строительство центров питания, подстанций уровнем напряжения 35 кВ и выше (ПС)</t>
  </si>
  <si>
    <t>Однотрансформаторные (j = 1), двухтрансформаторные и более (j = 2)</t>
  </si>
  <si>
    <t>Трансформаторная мощность до 6,3 МВА включительно (k = 1), от 6,3 до 10 МВА включительно (k = 2), от 10 до 16 МВА включительно (k = 3), от 16 до 25 МВА включительно (k = 4), от 25 до 32 МВА включительно (k = 5), от 32 до 40 МВА включительно (k = 6), от 40 до 63 МВА включительно (k = 7), от 63 до 80 МВА включительно (k = 8), от 80 до 100 МВА включительно (k = 9), свыше 100 МВА (k = 10)</t>
  </si>
  <si>
    <t>Открытого типа (l = 1), закрытого типа (l = 2)</t>
  </si>
  <si>
    <t>&lt;пообъектная расшифровка&gt;</t>
  </si>
  <si>
    <t>Обеспечение средствами коммерческого учета электрической энергии (мощности)</t>
  </si>
  <si>
    <t>Однофазный (j = 1), трехфазный (j = 2)</t>
  </si>
  <si>
    <t>Прямого включения (k = 1), полукосвенного включения (k = 2), косвенного включения (k = 3)</t>
  </si>
  <si>
    <t>Однофазный (j = 1)</t>
  </si>
  <si>
    <t>Трехфазный (j = 2)</t>
  </si>
  <si>
    <t>Выдача сетевой организацией уведомления об обеспечении сетевой организацией возможности присоединения к электрическим сетям Заявителям, указанным в абзаце шестом пункта 24 Методических указаний по определению размера платы за технологическое присоединение к электрическим сетям</t>
  </si>
  <si>
    <t>Проверка сетевой организацией выполнения технических условий Заявителями, указанными в абзаце седьмом пункта 24 Методических указаний по определению размера платы за технологическое присоединение к электрическим сетям</t>
  </si>
  <si>
    <t>Расходы на выполнение мероприятий по технологическому присоединению, предусмотренных подпунктами "а" и "в" пункта 16 Методических указаний, за 2021 год</t>
  </si>
  <si>
    <t>Сечение провода диапазон до 50 квадратных мм включительно (n = 1)</t>
  </si>
  <si>
    <t>Количество цепей (двухцепная (n = 2)</t>
  </si>
  <si>
    <t>Сечение провода диапазон до 50 квадратных мм включительно (n = 2)</t>
  </si>
  <si>
    <t>6/0,4 кВ (j = 1)</t>
  </si>
  <si>
    <t>6/0,4 кВ</t>
  </si>
  <si>
    <t>10/0,4 кВ (j = 2)</t>
  </si>
  <si>
    <t>10/0,4 кВ</t>
  </si>
  <si>
    <t>СИП</t>
  </si>
  <si>
    <t>это не ошибка?</t>
  </si>
  <si>
    <t>АС</t>
  </si>
  <si>
    <t xml:space="preserve">Номинальный ток  от 250 А до 500 А включительно </t>
  </si>
  <si>
    <t>Исполняющий обязанности Таршхоев Рамазан Захирович</t>
  </si>
  <si>
    <t>В случае если в представленных материалах присутствуют величины, измеряемые в кВА, то при осуществлении расчета за технологическое присоединение перевод одного кВА в один кВт производится следующим образом:</t>
  </si>
  <si>
    <t>, (4),</t>
  </si>
  <si>
    <t>где:</t>
  </si>
  <si>
    <t xml:space="preserve"> для точек присоединения на уровне напряжения 110 кВ и выше;</t>
  </si>
  <si>
    <t xml:space="preserve"> для точек присоединения на уровне напряжения от 6 до 110 кВ;</t>
  </si>
  <si>
    <t xml:space="preserve"> для точек присоединения на уровне напряжения менее 6 кВ.</t>
  </si>
  <si>
    <t>ИПЦ 2022</t>
  </si>
  <si>
    <t>Расходы на строительство введенных в эксплуатацию объектов электросетевого хозяйства для целей технологического присоединения и для целей реализации иных мероприятий инвестиционной программы территориальной сетевой организации, а также на обеспечение средствами коммерческого учета электрической энергии (мощности) за 2021-2022 и план 2024</t>
  </si>
  <si>
    <t>Расходы на выполнение мероприятий по технологическому присоединению, предусмотренных подпунктами "а" и "в" пункта 16 Методических указаний, за 2022 год</t>
  </si>
  <si>
    <t>за текущий год 2023</t>
  </si>
  <si>
    <t>о поданных заявках на технологическое присоединение</t>
  </si>
  <si>
    <t>по договорам, заключенным за текущий год  2023</t>
  </si>
  <si>
    <t>Строительство ВЛ 10 кВ, для технологического присоединения "ПУ ФСБ РФ по РИ"»</t>
  </si>
  <si>
    <t>Об установлении стандартизированных тарифных ставок для расчета размера платы за технологическое присоединение энергопринимающих устройств заявителя к объектам электросетевого хозяйства территориальных сетевых организаций Республики Ингушетия</t>
  </si>
  <si>
    <t>от 25.11.2022 №57-п</t>
  </si>
  <si>
    <t>Приказ Госжилинспекции Ингушетии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</si>
</sst>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₽_-;\-* #,##0.00\ _₽_-;_-* &quot;-&quot;??\ _₽_-;_-@_-"/>
    <numFmt numFmtId="165" formatCode="0.0"/>
    <numFmt numFmtId="166" formatCode="#,##0.000"/>
    <numFmt numFmtId="167" formatCode="0.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u/>
      <sz val="11"/>
      <color theme="10"/>
      <name val="Calibri"/>
      <family val="2"/>
      <scheme val="minor"/>
    </font>
    <font>
      <sz val="12"/>
      <name val="Arial Narrow"/>
      <family val="2"/>
      <charset val="204"/>
    </font>
    <font>
      <b/>
      <sz val="12"/>
      <name val="Arial Narrow"/>
      <family val="2"/>
      <charset val="204"/>
    </font>
    <font>
      <i/>
      <u/>
      <sz val="12"/>
      <name val="Arial Narrow"/>
      <family val="2"/>
      <charset val="204"/>
    </font>
    <font>
      <i/>
      <u/>
      <sz val="16"/>
      <name val="Arial Narrow"/>
      <family val="2"/>
      <charset val="204"/>
    </font>
    <font>
      <u/>
      <sz val="12"/>
      <name val="Arial Narrow"/>
      <family val="2"/>
      <charset val="204"/>
    </font>
    <font>
      <u/>
      <sz val="14"/>
      <name val="Arial Narrow"/>
      <family val="2"/>
      <charset val="204"/>
    </font>
    <font>
      <b/>
      <i/>
      <u/>
      <sz val="12"/>
      <name val="Arial Narrow"/>
      <family val="2"/>
      <charset val="204"/>
    </font>
    <font>
      <b/>
      <i/>
      <u/>
      <sz val="16"/>
      <name val="Arial Narrow"/>
      <family val="2"/>
      <charset val="204"/>
    </font>
    <font>
      <b/>
      <u/>
      <sz val="14"/>
      <name val="Arial Narrow"/>
      <family val="2"/>
      <charset val="204"/>
    </font>
    <font>
      <sz val="11"/>
      <name val="Arial Narrow"/>
      <family val="2"/>
      <charset val="204"/>
    </font>
    <font>
      <u/>
      <sz val="11"/>
      <name val="Calibri"/>
      <family val="2"/>
      <scheme val="minor"/>
    </font>
    <font>
      <b/>
      <sz val="18"/>
      <name val="Arial Narrow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4" fillId="0" borderId="0"/>
    <xf numFmtId="0" fontId="7" fillId="0" borderId="0"/>
    <xf numFmtId="0" fontId="8" fillId="0" borderId="0"/>
    <xf numFmtId="9" fontId="4" fillId="0" borderId="0" applyFont="0" applyFill="0" applyBorder="0" applyAlignment="0" applyProtection="0"/>
    <xf numFmtId="0" fontId="9" fillId="0" borderId="0"/>
    <xf numFmtId="164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3" fillId="0" borderId="0" applyNumberFormat="0" applyFill="0" applyBorder="0" applyAlignment="0" applyProtection="0"/>
  </cellStyleXfs>
  <cellXfs count="152">
    <xf numFmtId="0" fontId="0" fillId="0" borderId="0" xfId="0"/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left"/>
    </xf>
    <xf numFmtId="4" fontId="10" fillId="0" borderId="1" xfId="0" applyNumberFormat="1" applyFont="1" applyBorder="1" applyAlignment="1">
      <alignment horizontal="center" vertical="center"/>
    </xf>
    <xf numFmtId="0" fontId="12" fillId="0" borderId="0" xfId="0" applyFont="1"/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4" fontId="10" fillId="0" borderId="1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left" wrapText="1"/>
    </xf>
    <xf numFmtId="0" fontId="10" fillId="0" borderId="0" xfId="0" applyFont="1" applyAlignment="1">
      <alignment wrapText="1"/>
    </xf>
    <xf numFmtId="0" fontId="10" fillId="0" borderId="1" xfId="0" applyFont="1" applyBorder="1" applyAlignment="1">
      <alignment horizontal="left" wrapText="1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4" fontId="14" fillId="0" borderId="0" xfId="0" applyNumberFormat="1" applyFont="1" applyAlignment="1">
      <alignment vertical="center"/>
    </xf>
    <xf numFmtId="165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wrapText="1"/>
    </xf>
    <xf numFmtId="49" fontId="14" fillId="0" borderId="0" xfId="0" applyNumberFormat="1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2" borderId="1" xfId="0" applyFont="1" applyFill="1" applyBorder="1" applyAlignment="1">
      <alignment horizontal="left"/>
    </xf>
    <xf numFmtId="0" fontId="14" fillId="2" borderId="1" xfId="0" applyFont="1" applyFill="1" applyBorder="1"/>
    <xf numFmtId="0" fontId="14" fillId="2" borderId="1" xfId="0" applyFont="1" applyFill="1" applyBorder="1" applyAlignment="1">
      <alignment horizontal="center" vertical="center"/>
    </xf>
    <xf numFmtId="4" fontId="14" fillId="2" borderId="1" xfId="0" applyNumberFormat="1" applyFont="1" applyFill="1" applyBorder="1" applyAlignment="1">
      <alignment vertical="center"/>
    </xf>
    <xf numFmtId="165" fontId="14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0" borderId="1" xfId="0" applyFont="1" applyBorder="1" applyAlignment="1">
      <alignment horizontal="left"/>
    </xf>
    <xf numFmtId="0" fontId="14" fillId="0" borderId="1" xfId="0" applyFont="1" applyBorder="1"/>
    <xf numFmtId="4" fontId="14" fillId="0" borderId="1" xfId="0" applyNumberFormat="1" applyFont="1" applyBorder="1" applyAlignment="1">
      <alignment vertical="center"/>
    </xf>
    <xf numFmtId="165" fontId="14" fillId="0" borderId="1" xfId="0" applyNumberFormat="1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1" xfId="0" applyFont="1" applyFill="1" applyBorder="1"/>
    <xf numFmtId="4" fontId="14" fillId="0" borderId="1" xfId="0" applyNumberFormat="1" applyFont="1" applyBorder="1" applyAlignment="1">
      <alignment horizontal="center" vertical="center"/>
    </xf>
    <xf numFmtId="165" fontId="14" fillId="0" borderId="1" xfId="0" applyNumberFormat="1" applyFont="1" applyBorder="1" applyAlignment="1">
      <alignment horizontal="center" vertical="center"/>
    </xf>
    <xf numFmtId="0" fontId="16" fillId="0" borderId="1" xfId="0" applyFont="1" applyBorder="1"/>
    <xf numFmtId="0" fontId="15" fillId="0" borderId="1" xfId="0" applyFont="1" applyBorder="1"/>
    <xf numFmtId="0" fontId="14" fillId="0" borderId="1" xfId="0" applyFont="1" applyBorder="1" applyAlignment="1">
      <alignment horizontal="center"/>
    </xf>
    <xf numFmtId="0" fontId="14" fillId="0" borderId="0" xfId="0" applyFont="1" applyAlignment="1"/>
    <xf numFmtId="3" fontId="14" fillId="0" borderId="0" xfId="0" applyNumberFormat="1" applyFont="1" applyAlignment="1"/>
    <xf numFmtId="0" fontId="14" fillId="0" borderId="1" xfId="0" applyFont="1" applyBorder="1" applyAlignment="1">
      <alignment wrapText="1"/>
    </xf>
    <xf numFmtId="165" fontId="14" fillId="0" borderId="0" xfId="0" applyNumberFormat="1" applyFont="1" applyAlignment="1">
      <alignment horizontal="center" vertical="center"/>
    </xf>
    <xf numFmtId="165" fontId="14" fillId="0" borderId="0" xfId="0" applyNumberFormat="1" applyFont="1" applyAlignment="1">
      <alignment horizontal="left" vertical="center"/>
    </xf>
    <xf numFmtId="49" fontId="14" fillId="0" borderId="1" xfId="0" applyNumberFormat="1" applyFont="1" applyBorder="1" applyAlignment="1">
      <alignment horizontal="center"/>
    </xf>
    <xf numFmtId="3" fontId="14" fillId="0" borderId="0" xfId="0" applyNumberFormat="1" applyFont="1"/>
    <xf numFmtId="3" fontId="14" fillId="0" borderId="0" xfId="0" applyNumberFormat="1" applyFont="1" applyAlignment="1">
      <alignment wrapText="1"/>
    </xf>
    <xf numFmtId="4" fontId="14" fillId="0" borderId="0" xfId="0" applyNumberFormat="1" applyFont="1"/>
    <xf numFmtId="4" fontId="14" fillId="0" borderId="0" xfId="0" applyNumberFormat="1" applyFont="1" applyAlignment="1">
      <alignment wrapText="1"/>
    </xf>
    <xf numFmtId="0" fontId="17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 wrapText="1"/>
    </xf>
    <xf numFmtId="0" fontId="18" fillId="0" borderId="1" xfId="0" applyFont="1" applyBorder="1" applyAlignment="1">
      <alignment horizontal="left" wrapText="1"/>
    </xf>
    <xf numFmtId="0" fontId="19" fillId="0" borderId="1" xfId="0" applyFont="1" applyBorder="1"/>
    <xf numFmtId="0" fontId="20" fillId="0" borderId="1" xfId="0" applyFont="1" applyBorder="1"/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center" wrapText="1"/>
    </xf>
    <xf numFmtId="4" fontId="10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Alignment="1">
      <alignment horizontal="left" vertical="center"/>
    </xf>
    <xf numFmtId="2" fontId="10" fillId="0" borderId="0" xfId="0" applyNumberFormat="1" applyFont="1" applyAlignment="1">
      <alignment horizontal="left" vertical="center"/>
    </xf>
    <xf numFmtId="3" fontId="10" fillId="0" borderId="1" xfId="0" applyNumberFormat="1" applyFont="1" applyBorder="1" applyAlignment="1">
      <alignment horizontal="center" vertical="center"/>
    </xf>
    <xf numFmtId="0" fontId="14" fillId="3" borderId="1" xfId="0" applyFont="1" applyFill="1" applyBorder="1" applyAlignment="1">
      <alignment vertical="center"/>
    </xf>
    <xf numFmtId="0" fontId="14" fillId="3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wrapText="1"/>
    </xf>
    <xf numFmtId="49" fontId="14" fillId="4" borderId="1" xfId="0" applyNumberFormat="1" applyFont="1" applyFill="1" applyBorder="1" applyAlignment="1">
      <alignment horizontal="center"/>
    </xf>
    <xf numFmtId="4" fontId="14" fillId="4" borderId="1" xfId="0" applyNumberFormat="1" applyFont="1" applyFill="1" applyBorder="1" applyAlignment="1">
      <alignment horizontal="center" vertical="center"/>
    </xf>
    <xf numFmtId="165" fontId="14" fillId="4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/>
    </xf>
    <xf numFmtId="4" fontId="14" fillId="0" borderId="1" xfId="0" applyNumberFormat="1" applyFont="1" applyFill="1" applyBorder="1" applyAlignment="1">
      <alignment horizontal="center" vertical="center"/>
    </xf>
    <xf numFmtId="165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vertical="center"/>
    </xf>
    <xf numFmtId="165" fontId="14" fillId="0" borderId="1" xfId="0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21" fillId="0" borderId="1" xfId="0" applyFont="1" applyBorder="1" applyAlignment="1">
      <alignment horizontal="left"/>
    </xf>
    <xf numFmtId="0" fontId="22" fillId="0" borderId="1" xfId="0" applyFont="1" applyBorder="1"/>
    <xf numFmtId="0" fontId="16" fillId="0" borderId="1" xfId="0" applyFont="1" applyFill="1" applyBorder="1" applyAlignment="1">
      <alignment horizontal="left" wrapText="1"/>
    </xf>
    <xf numFmtId="0" fontId="20" fillId="0" borderId="1" xfId="0" applyFont="1" applyFill="1" applyBorder="1"/>
    <xf numFmtId="0" fontId="16" fillId="0" borderId="1" xfId="0" applyFont="1" applyFill="1" applyBorder="1"/>
    <xf numFmtId="49" fontId="14" fillId="0" borderId="1" xfId="0" applyNumberFormat="1" applyFont="1" applyFill="1" applyBorder="1" applyAlignment="1">
      <alignment horizontal="center"/>
    </xf>
    <xf numFmtId="3" fontId="14" fillId="0" borderId="1" xfId="0" applyNumberFormat="1" applyFont="1" applyBorder="1" applyAlignment="1">
      <alignment horizontal="center" vertical="center"/>
    </xf>
    <xf numFmtId="3" fontId="14" fillId="0" borderId="1" xfId="0" applyNumberFormat="1" applyFont="1" applyBorder="1" applyAlignment="1">
      <alignment vertical="center"/>
    </xf>
    <xf numFmtId="0" fontId="14" fillId="0" borderId="1" xfId="0" applyFont="1" applyFill="1" applyBorder="1" applyAlignment="1">
      <alignment horizontal="left" wrapText="1"/>
    </xf>
    <xf numFmtId="0" fontId="16" fillId="0" borderId="1" xfId="0" applyFont="1" applyBorder="1" applyAlignment="1">
      <alignment horizontal="left" wrapText="1"/>
    </xf>
    <xf numFmtId="166" fontId="14" fillId="0" borderId="1" xfId="0" applyNumberFormat="1" applyFont="1" applyFill="1" applyBorder="1" applyAlignment="1">
      <alignment vertical="center"/>
    </xf>
    <xf numFmtId="166" fontId="14" fillId="0" borderId="1" xfId="0" applyNumberFormat="1" applyFont="1" applyFill="1" applyBorder="1" applyAlignment="1">
      <alignment horizontal="center" vertical="center"/>
    </xf>
    <xf numFmtId="166" fontId="14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left" vertical="top"/>
    </xf>
    <xf numFmtId="0" fontId="23" fillId="0" borderId="1" xfId="0" applyFont="1" applyBorder="1"/>
    <xf numFmtId="0" fontId="23" fillId="0" borderId="1" xfId="0" applyFont="1" applyBorder="1" applyAlignment="1">
      <alignment horizontal="left"/>
    </xf>
    <xf numFmtId="0" fontId="24" fillId="0" borderId="1" xfId="16" applyFont="1" applyBorder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167" fontId="14" fillId="0" borderId="0" xfId="0" applyNumberFormat="1" applyFont="1"/>
    <xf numFmtId="49" fontId="14" fillId="0" borderId="0" xfId="0" applyNumberFormat="1" applyFont="1" applyFill="1" applyAlignment="1">
      <alignment horizontal="left"/>
    </xf>
    <xf numFmtId="0" fontId="14" fillId="0" borderId="1" xfId="0" applyFont="1" applyFill="1" applyBorder="1" applyAlignment="1">
      <alignment horizontal="left"/>
    </xf>
    <xf numFmtId="0" fontId="15" fillId="0" borderId="1" xfId="0" applyFont="1" applyFill="1" applyBorder="1"/>
    <xf numFmtId="0" fontId="14" fillId="0" borderId="0" xfId="0" applyFont="1" applyFill="1"/>
    <xf numFmtId="0" fontId="14" fillId="0" borderId="0" xfId="0" applyFont="1" applyFill="1" applyAlignment="1">
      <alignment wrapText="1"/>
    </xf>
    <xf numFmtId="0" fontId="14" fillId="0" borderId="1" xfId="0" applyFont="1" applyFill="1" applyBorder="1" applyAlignment="1">
      <alignment horizontal="center" wrapText="1"/>
    </xf>
    <xf numFmtId="49" fontId="14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horizontal="left" wrapText="1"/>
    </xf>
    <xf numFmtId="0" fontId="25" fillId="0" borderId="0" xfId="0" applyFont="1"/>
    <xf numFmtId="0" fontId="11" fillId="0" borderId="0" xfId="0" applyFont="1" applyAlignment="1">
      <alignment horizontal="center"/>
    </xf>
    <xf numFmtId="0" fontId="14" fillId="0" borderId="4" xfId="0" applyFont="1" applyBorder="1" applyAlignment="1">
      <alignment horizontal="left" wrapText="1"/>
    </xf>
    <xf numFmtId="0" fontId="14" fillId="0" borderId="5" xfId="0" applyFont="1" applyBorder="1" applyAlignment="1">
      <alignment horizontal="left" wrapText="1"/>
    </xf>
    <xf numFmtId="0" fontId="14" fillId="0" borderId="6" xfId="0" applyFont="1" applyBorder="1" applyAlignment="1">
      <alignment horizontal="left" wrapText="1"/>
    </xf>
    <xf numFmtId="0" fontId="14" fillId="0" borderId="4" xfId="0" applyFont="1" applyFill="1" applyBorder="1" applyAlignment="1">
      <alignment horizontal="left" wrapText="1"/>
    </xf>
    <xf numFmtId="0" fontId="14" fillId="0" borderId="5" xfId="0" applyFont="1" applyFill="1" applyBorder="1" applyAlignment="1">
      <alignment horizontal="left" wrapText="1"/>
    </xf>
    <xf numFmtId="0" fontId="14" fillId="0" borderId="6" xfId="0" applyFont="1" applyFill="1" applyBorder="1" applyAlignment="1">
      <alignment horizontal="left" wrapText="1"/>
    </xf>
    <xf numFmtId="0" fontId="14" fillId="5" borderId="4" xfId="0" applyFont="1" applyFill="1" applyBorder="1" applyAlignment="1">
      <alignment horizontal="left" wrapText="1"/>
    </xf>
    <xf numFmtId="0" fontId="14" fillId="5" borderId="5" xfId="0" applyFont="1" applyFill="1" applyBorder="1" applyAlignment="1">
      <alignment horizontal="left" wrapText="1"/>
    </xf>
    <xf numFmtId="0" fontId="14" fillId="5" borderId="6" xfId="0" applyFont="1" applyFill="1" applyBorder="1" applyAlignment="1">
      <alignment horizontal="left" wrapText="1"/>
    </xf>
    <xf numFmtId="0" fontId="16" fillId="0" borderId="4" xfId="0" applyFont="1" applyBorder="1" applyAlignment="1">
      <alignment horizontal="left" wrapText="1"/>
    </xf>
    <xf numFmtId="0" fontId="16" fillId="0" borderId="5" xfId="0" applyFont="1" applyBorder="1" applyAlignment="1">
      <alignment horizontal="left" wrapText="1"/>
    </xf>
    <xf numFmtId="0" fontId="16" fillId="0" borderId="6" xfId="0" applyFont="1" applyBorder="1" applyAlignment="1">
      <alignment horizontal="left" wrapText="1"/>
    </xf>
    <xf numFmtId="0" fontId="15" fillId="0" borderId="0" xfId="0" applyFont="1" applyAlignment="1">
      <alignment horizontal="center" wrapText="1"/>
    </xf>
    <xf numFmtId="0" fontId="14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Fill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</cellXfs>
  <cellStyles count="17">
    <cellStyle name="Гиперссылка" xfId="16" builtinId="8"/>
    <cellStyle name="Обычный" xfId="0" builtinId="0"/>
    <cellStyle name="Обычный 12" xfId="13"/>
    <cellStyle name="Обычный 12 2" xfId="14"/>
    <cellStyle name="Обычный 12 6" xfId="15"/>
    <cellStyle name="Обычный 2" xfId="1"/>
    <cellStyle name="Обычный 2 2" xfId="2"/>
    <cellStyle name="Обычный 2 3" xfId="7"/>
    <cellStyle name="Обычный 2 4" xfId="5"/>
    <cellStyle name="Обычный 2 5" xfId="12"/>
    <cellStyle name="Обычный 3 5" xfId="10"/>
    <cellStyle name="Обычный 4 7" xfId="11"/>
    <cellStyle name="Обычный 5" xfId="3"/>
    <cellStyle name="Процентный 2" xfId="4"/>
    <cellStyle name="Процентный 2 2" xfId="8"/>
    <cellStyle name="Финансовый 2" xfId="6"/>
    <cellStyle name="Финансовый 2 2" xfId="9"/>
  </cellStyles>
  <dxfs count="0"/>
  <tableStyles count="0" defaultTableStyle="TableStyleMedium2" defaultPivotStyle="PivotStyleMedium9"/>
  <colors>
    <mruColors>
      <color rgb="FFFF5050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6.8.13\Users\OKS3\Desktop\&#1057;&#1054;&#1060;_&#1055;&#1088;&#1080;&#1083;&#1086;&#1078;&#1077;&#1085;&#1080;&#1077;%2011%20&#1085;&#1072;%2029.08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ила заполнения"/>
      <sheetName val="Данные заявок на ТП"/>
      <sheetName val="Регионы"/>
      <sheetName val="ДЗО"/>
      <sheetName val="Филиалы,ВЗО,Общ.под управл."/>
      <sheetName val="Тип примененного тарифа"/>
      <sheetName val="Категория договора ТП"/>
      <sheetName val="Статусы ТП"/>
      <sheetName val="ОКВЭД"/>
      <sheetName val="Лист4"/>
      <sheetName val="Лист5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Поступила</v>
          </cell>
        </row>
        <row r="3">
          <cell r="A3" t="str">
            <v>Договор направлен</v>
          </cell>
        </row>
        <row r="4">
          <cell r="A4" t="str">
            <v>Договор заключен</v>
          </cell>
        </row>
        <row r="5">
          <cell r="A5" t="str">
            <v>ТУ выполнены</v>
          </cell>
        </row>
        <row r="6">
          <cell r="A6" t="str">
            <v>Объект присоединен</v>
          </cell>
        </row>
        <row r="7">
          <cell r="A7" t="str">
            <v>Акты подписаны</v>
          </cell>
        </row>
        <row r="8">
          <cell r="A8" t="str">
            <v>Договор расторгнут</v>
          </cell>
        </row>
        <row r="9">
          <cell r="A9" t="str">
            <v>Получение недостающих сведений</v>
          </cell>
        </row>
        <row r="10">
          <cell r="A10" t="str">
            <v>Заявка аннулирована ДЗО</v>
          </cell>
        </row>
        <row r="11">
          <cell r="A11" t="str">
            <v>Отзыв заявителем заявки на ТП</v>
          </cell>
        </row>
        <row r="12">
          <cell r="A12" t="str">
            <v>Заявка принята в работу</v>
          </cell>
        </row>
      </sheetData>
      <sheetData sheetId="8">
        <row r="2">
          <cell r="A2" t="str">
            <v>-</v>
          </cell>
        </row>
      </sheetData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13"/>
  <sheetViews>
    <sheetView tabSelected="1" view="pageBreakPreview" zoomScaleNormal="100" zoomScaleSheetLayoutView="100" workbookViewId="0">
      <selection activeCell="C18" sqref="C18"/>
    </sheetView>
  </sheetViews>
  <sheetFormatPr defaultRowHeight="16.5" x14ac:dyDescent="0.3"/>
  <cols>
    <col min="1" max="1" width="4.42578125" style="1" customWidth="1"/>
    <col min="2" max="2" width="27.5703125" style="1" customWidth="1"/>
    <col min="3" max="3" width="71" style="1" customWidth="1"/>
    <col min="4" max="16384" width="9.140625" style="1"/>
  </cols>
  <sheetData>
    <row r="2" spans="2:3" x14ac:dyDescent="0.3">
      <c r="B2" s="128" t="s">
        <v>58</v>
      </c>
      <c r="C2" s="128"/>
    </row>
    <row r="4" spans="2:3" ht="33" x14ac:dyDescent="0.3">
      <c r="B4" s="3" t="s">
        <v>59</v>
      </c>
      <c r="C4" s="110" t="s">
        <v>93</v>
      </c>
    </row>
    <row r="5" spans="2:3" x14ac:dyDescent="0.3">
      <c r="B5" s="3" t="s">
        <v>60</v>
      </c>
      <c r="C5" s="111" t="s">
        <v>94</v>
      </c>
    </row>
    <row r="6" spans="2:3" x14ac:dyDescent="0.3">
      <c r="B6" s="3" t="s">
        <v>61</v>
      </c>
      <c r="C6" s="112" t="s">
        <v>89</v>
      </c>
    </row>
    <row r="7" spans="2:3" x14ac:dyDescent="0.3">
      <c r="B7" s="3" t="s">
        <v>62</v>
      </c>
      <c r="C7" s="112" t="s">
        <v>89</v>
      </c>
    </row>
    <row r="8" spans="2:3" x14ac:dyDescent="0.3">
      <c r="B8" s="3" t="s">
        <v>63</v>
      </c>
      <c r="C8" s="113">
        <v>2632082033</v>
      </c>
    </row>
    <row r="9" spans="2:3" x14ac:dyDescent="0.3">
      <c r="B9" s="3" t="s">
        <v>64</v>
      </c>
      <c r="C9" s="113" t="s">
        <v>90</v>
      </c>
    </row>
    <row r="10" spans="2:3" x14ac:dyDescent="0.3">
      <c r="B10" s="3" t="s">
        <v>65</v>
      </c>
      <c r="C10" s="112" t="s">
        <v>199</v>
      </c>
    </row>
    <row r="11" spans="2:3" x14ac:dyDescent="0.3">
      <c r="B11" s="3" t="s">
        <v>66</v>
      </c>
      <c r="C11" s="114" t="s">
        <v>91</v>
      </c>
    </row>
    <row r="12" spans="2:3" x14ac:dyDescent="0.3">
      <c r="B12" s="3" t="s">
        <v>67</v>
      </c>
      <c r="C12" s="112" t="s">
        <v>92</v>
      </c>
    </row>
    <row r="13" spans="2:3" x14ac:dyDescent="0.3">
      <c r="B13" s="3" t="s">
        <v>68</v>
      </c>
      <c r="C13" s="112" t="s">
        <v>92</v>
      </c>
    </row>
  </sheetData>
  <mergeCells count="1">
    <mergeCell ref="B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489"/>
  <sheetViews>
    <sheetView view="pageBreakPreview" zoomScaleNormal="100" zoomScaleSheetLayoutView="100" workbookViewId="0">
      <selection activeCell="S1" sqref="S1:Y1048576"/>
    </sheetView>
  </sheetViews>
  <sheetFormatPr defaultColWidth="9.140625" defaultRowHeight="15.75" x14ac:dyDescent="0.25"/>
  <cols>
    <col min="1" max="1" width="9.140625" style="25"/>
    <col min="2" max="2" width="9.140625" style="26"/>
    <col min="3" max="3" width="60.5703125" style="27" customWidth="1"/>
    <col min="4" max="4" width="12" style="28" customWidth="1"/>
    <col min="5" max="5" width="11.85546875" style="28" customWidth="1"/>
    <col min="6" max="6" width="25.140625" style="29" customWidth="1"/>
    <col min="7" max="7" width="15.5703125" style="30" customWidth="1"/>
    <col min="8" max="8" width="20.5703125" style="31" customWidth="1"/>
    <col min="9" max="9" width="0" style="27" hidden="1" customWidth="1"/>
    <col min="10" max="10" width="10.7109375" style="27" hidden="1" customWidth="1"/>
    <col min="11" max="11" width="0" style="27" hidden="1" customWidth="1"/>
    <col min="12" max="12" width="12.7109375" style="27" hidden="1" customWidth="1"/>
    <col min="13" max="13" width="16.140625" style="32" hidden="1" customWidth="1"/>
    <col min="14" max="14" width="18.42578125" style="32" hidden="1" customWidth="1"/>
    <col min="15" max="15" width="0" style="32" hidden="1" customWidth="1"/>
    <col min="16" max="16" width="11" style="32" hidden="1" customWidth="1"/>
    <col min="17" max="18" width="0" style="32" hidden="1" customWidth="1"/>
    <col min="19" max="19" width="11.5703125" style="32" hidden="1" customWidth="1"/>
    <col min="20" max="20" width="14" style="32" hidden="1" customWidth="1"/>
    <col min="21" max="22" width="12.42578125" style="32" hidden="1" customWidth="1"/>
    <col min="23" max="23" width="9.7109375" style="27" hidden="1" customWidth="1"/>
    <col min="24" max="24" width="12" style="27" hidden="1" customWidth="1"/>
    <col min="25" max="25" width="11" style="27" hidden="1" customWidth="1"/>
    <col min="26" max="16384" width="9.140625" style="27"/>
  </cols>
  <sheetData>
    <row r="2" spans="1:22" x14ac:dyDescent="0.25">
      <c r="G2" s="30" t="s">
        <v>75</v>
      </c>
    </row>
    <row r="3" spans="1:22" x14ac:dyDescent="0.25">
      <c r="G3" s="30" t="s">
        <v>76</v>
      </c>
    </row>
    <row r="4" spans="1:22" x14ac:dyDescent="0.25">
      <c r="G4" s="30" t="s">
        <v>77</v>
      </c>
    </row>
    <row r="5" spans="1:22" x14ac:dyDescent="0.25">
      <c r="G5" s="30" t="s">
        <v>78</v>
      </c>
    </row>
    <row r="6" spans="1:22" x14ac:dyDescent="0.25">
      <c r="G6" s="30" t="s">
        <v>79</v>
      </c>
    </row>
    <row r="8" spans="1:22" ht="52.5" customHeight="1" x14ac:dyDescent="0.25">
      <c r="B8" s="141" t="s">
        <v>207</v>
      </c>
      <c r="C8" s="141"/>
      <c r="D8" s="141"/>
      <c r="E8" s="141"/>
      <c r="F8" s="141"/>
      <c r="G8" s="141"/>
      <c r="H8" s="141"/>
    </row>
    <row r="12" spans="1:22" s="28" customFormat="1" ht="141.75" x14ac:dyDescent="0.25">
      <c r="A12" s="33"/>
      <c r="B12" s="34" t="s">
        <v>70</v>
      </c>
      <c r="C12" s="35" t="s">
        <v>81</v>
      </c>
      <c r="D12" s="35" t="s">
        <v>6</v>
      </c>
      <c r="E12" s="35" t="s">
        <v>7</v>
      </c>
      <c r="F12" s="36" t="s">
        <v>100</v>
      </c>
      <c r="G12" s="37" t="s">
        <v>82</v>
      </c>
      <c r="H12" s="35" t="s">
        <v>83</v>
      </c>
      <c r="M12" s="38"/>
      <c r="N12" s="38"/>
      <c r="O12" s="38"/>
      <c r="P12" s="38"/>
      <c r="Q12" s="38"/>
      <c r="R12" s="38"/>
      <c r="S12" s="38"/>
      <c r="T12" s="38"/>
      <c r="U12" s="38"/>
      <c r="V12" s="38"/>
    </row>
    <row r="13" spans="1:22" x14ac:dyDescent="0.25">
      <c r="B13" s="39"/>
      <c r="C13" s="40" t="s">
        <v>0</v>
      </c>
      <c r="D13" s="41"/>
      <c r="E13" s="41"/>
      <c r="F13" s="42"/>
      <c r="G13" s="43"/>
      <c r="H13" s="44"/>
    </row>
    <row r="14" spans="1:22" hidden="1" x14ac:dyDescent="0.25">
      <c r="B14" s="45"/>
      <c r="C14" s="46" t="s">
        <v>101</v>
      </c>
      <c r="D14" s="34"/>
      <c r="E14" s="34"/>
      <c r="F14" s="47"/>
      <c r="G14" s="48"/>
      <c r="H14" s="49"/>
    </row>
    <row r="15" spans="1:22" hidden="1" x14ac:dyDescent="0.25">
      <c r="B15" s="45"/>
      <c r="C15" s="46" t="s">
        <v>102</v>
      </c>
      <c r="D15" s="34"/>
      <c r="E15" s="34"/>
      <c r="F15" s="47"/>
      <c r="G15" s="48"/>
      <c r="H15" s="49"/>
    </row>
    <row r="16" spans="1:22" hidden="1" x14ac:dyDescent="0.25">
      <c r="B16" s="45"/>
      <c r="C16" s="46" t="s">
        <v>103</v>
      </c>
      <c r="D16" s="34"/>
      <c r="E16" s="34"/>
      <c r="F16" s="47"/>
      <c r="G16" s="48"/>
      <c r="H16" s="49"/>
    </row>
    <row r="17" spans="2:16" ht="27.75" hidden="1" customHeight="1" x14ac:dyDescent="0.25">
      <c r="B17" s="45"/>
      <c r="C17" s="142" t="s">
        <v>104</v>
      </c>
      <c r="D17" s="142"/>
      <c r="E17" s="142"/>
      <c r="F17" s="142"/>
      <c r="G17" s="142"/>
      <c r="H17" s="142"/>
    </row>
    <row r="18" spans="2:16" hidden="1" x14ac:dyDescent="0.25">
      <c r="B18" s="45"/>
      <c r="C18" s="46" t="s">
        <v>105</v>
      </c>
      <c r="D18" s="34"/>
      <c r="E18" s="34"/>
      <c r="F18" s="47"/>
      <c r="G18" s="48"/>
      <c r="H18" s="49"/>
    </row>
    <row r="19" spans="2:16" hidden="1" x14ac:dyDescent="0.25">
      <c r="B19" s="45"/>
      <c r="C19" s="46" t="s">
        <v>106</v>
      </c>
      <c r="D19" s="34"/>
      <c r="E19" s="34"/>
      <c r="F19" s="47"/>
      <c r="G19" s="48"/>
      <c r="H19" s="49"/>
    </row>
    <row r="20" spans="2:16" hidden="1" x14ac:dyDescent="0.25">
      <c r="B20" s="45"/>
      <c r="C20" s="50" t="s">
        <v>107</v>
      </c>
      <c r="D20" s="34"/>
      <c r="E20" s="34"/>
      <c r="F20" s="51"/>
      <c r="G20" s="52"/>
      <c r="H20" s="49"/>
    </row>
    <row r="21" spans="2:16" hidden="1" x14ac:dyDescent="0.25">
      <c r="B21" s="45"/>
      <c r="C21" s="53" t="s">
        <v>108</v>
      </c>
      <c r="D21" s="34"/>
      <c r="E21" s="34"/>
      <c r="F21" s="51"/>
      <c r="G21" s="52"/>
      <c r="H21" s="49"/>
    </row>
    <row r="22" spans="2:16" hidden="1" x14ac:dyDescent="0.25">
      <c r="B22" s="45"/>
      <c r="C22" s="53" t="s">
        <v>109</v>
      </c>
      <c r="D22" s="34"/>
      <c r="E22" s="34"/>
      <c r="F22" s="51"/>
      <c r="G22" s="52"/>
      <c r="H22" s="49"/>
    </row>
    <row r="23" spans="2:16" hidden="1" x14ac:dyDescent="0.25">
      <c r="B23" s="45"/>
      <c r="C23" s="53" t="s">
        <v>110</v>
      </c>
      <c r="D23" s="34"/>
      <c r="E23" s="34"/>
      <c r="F23" s="51"/>
      <c r="G23" s="52"/>
      <c r="H23" s="49"/>
    </row>
    <row r="24" spans="2:16" hidden="1" x14ac:dyDescent="0.25">
      <c r="B24" s="45"/>
      <c r="C24" s="53" t="s">
        <v>111</v>
      </c>
      <c r="D24" s="34"/>
      <c r="E24" s="34"/>
      <c r="F24" s="51"/>
      <c r="G24" s="52"/>
      <c r="H24" s="49"/>
    </row>
    <row r="25" spans="2:16" hidden="1" x14ac:dyDescent="0.25">
      <c r="B25" s="45"/>
      <c r="C25" s="54" t="s">
        <v>3</v>
      </c>
      <c r="D25" s="34"/>
      <c r="E25" s="34"/>
      <c r="F25" s="51"/>
      <c r="G25" s="52"/>
      <c r="H25" s="49"/>
    </row>
    <row r="26" spans="2:16" hidden="1" x14ac:dyDescent="0.25">
      <c r="B26" s="45"/>
      <c r="C26" s="54"/>
      <c r="D26" s="34"/>
      <c r="E26" s="34"/>
      <c r="F26" s="51"/>
      <c r="G26" s="52"/>
      <c r="H26" s="49"/>
    </row>
    <row r="27" spans="2:16" hidden="1" x14ac:dyDescent="0.25">
      <c r="B27" s="45"/>
      <c r="C27" s="54" t="s">
        <v>5</v>
      </c>
      <c r="D27" s="34"/>
      <c r="E27" s="34"/>
      <c r="F27" s="51"/>
      <c r="G27" s="52"/>
      <c r="H27" s="49"/>
    </row>
    <row r="28" spans="2:16" hidden="1" x14ac:dyDescent="0.25">
      <c r="B28" s="45"/>
      <c r="C28" s="55">
        <v>35</v>
      </c>
      <c r="D28" s="34"/>
      <c r="E28" s="34"/>
      <c r="F28" s="51"/>
      <c r="G28" s="52"/>
      <c r="H28" s="49"/>
    </row>
    <row r="29" spans="2:16" hidden="1" x14ac:dyDescent="0.25">
      <c r="B29" s="45"/>
      <c r="C29" s="55">
        <v>110</v>
      </c>
      <c r="D29" s="34"/>
      <c r="E29" s="34"/>
      <c r="F29" s="51"/>
      <c r="G29" s="52"/>
      <c r="H29" s="49"/>
    </row>
    <row r="30" spans="2:16" x14ac:dyDescent="0.25">
      <c r="B30" s="45"/>
      <c r="C30" s="50" t="s">
        <v>112</v>
      </c>
      <c r="D30" s="34"/>
      <c r="E30" s="34"/>
      <c r="F30" s="51"/>
      <c r="G30" s="52"/>
      <c r="H30" s="86"/>
    </row>
    <row r="31" spans="2:16" x14ac:dyDescent="0.25">
      <c r="B31" s="45"/>
      <c r="C31" s="53" t="s">
        <v>113</v>
      </c>
      <c r="D31" s="34"/>
      <c r="E31" s="34"/>
      <c r="F31" s="51"/>
      <c r="G31" s="52"/>
      <c r="H31" s="86"/>
    </row>
    <row r="32" spans="2:16" x14ac:dyDescent="0.25">
      <c r="B32" s="45"/>
      <c r="C32" s="53" t="s">
        <v>114</v>
      </c>
      <c r="D32" s="34"/>
      <c r="E32" s="34"/>
      <c r="F32" s="51"/>
      <c r="G32" s="52"/>
      <c r="H32" s="86"/>
      <c r="N32" s="56" t="s">
        <v>115</v>
      </c>
      <c r="O32" s="56" t="s">
        <v>116</v>
      </c>
      <c r="P32" s="56"/>
    </row>
    <row r="33" spans="2:21" x14ac:dyDescent="0.25">
      <c r="B33" s="45"/>
      <c r="C33" s="53" t="s">
        <v>117</v>
      </c>
      <c r="D33" s="34"/>
      <c r="E33" s="34"/>
      <c r="F33" s="51"/>
      <c r="G33" s="52"/>
      <c r="H33" s="86"/>
      <c r="N33" s="56"/>
      <c r="O33" s="56"/>
      <c r="P33" s="56"/>
    </row>
    <row r="34" spans="2:21" x14ac:dyDescent="0.25">
      <c r="B34" s="45"/>
      <c r="C34" s="54" t="s">
        <v>188</v>
      </c>
      <c r="D34" s="34"/>
      <c r="E34" s="34"/>
      <c r="F34" s="51"/>
      <c r="G34" s="52"/>
      <c r="H34" s="86"/>
      <c r="N34" s="57">
        <v>12536</v>
      </c>
      <c r="O34" s="57">
        <v>5430</v>
      </c>
      <c r="P34" s="57"/>
    </row>
    <row r="35" spans="2:21" hidden="1" x14ac:dyDescent="0.25">
      <c r="B35" s="45"/>
      <c r="C35" s="46" t="s">
        <v>117</v>
      </c>
      <c r="D35" s="34"/>
      <c r="E35" s="34"/>
      <c r="F35" s="51"/>
      <c r="G35" s="52"/>
      <c r="H35" s="86"/>
      <c r="N35" s="57">
        <v>800750</v>
      </c>
      <c r="O35" s="57">
        <v>719648</v>
      </c>
      <c r="P35" s="57"/>
    </row>
    <row r="36" spans="2:21" x14ac:dyDescent="0.25">
      <c r="B36" s="45"/>
      <c r="C36" s="55">
        <v>0.4</v>
      </c>
      <c r="D36" s="34">
        <v>2024</v>
      </c>
      <c r="E36" s="34">
        <v>0.4</v>
      </c>
      <c r="F36" s="103">
        <v>1000</v>
      </c>
      <c r="G36" s="52">
        <v>0</v>
      </c>
      <c r="H36" s="108">
        <v>3947.26</v>
      </c>
      <c r="I36" s="27" t="s">
        <v>195</v>
      </c>
      <c r="J36" s="27" t="s">
        <v>196</v>
      </c>
      <c r="N36" s="57">
        <f>N34+N35</f>
        <v>813286</v>
      </c>
      <c r="O36" s="57">
        <f>O34+O35</f>
        <v>725078</v>
      </c>
      <c r="P36" s="57">
        <f>N36+O36</f>
        <v>1538364</v>
      </c>
    </row>
    <row r="37" spans="2:21" x14ac:dyDescent="0.25">
      <c r="B37" s="45"/>
      <c r="C37" s="61" t="s">
        <v>123</v>
      </c>
      <c r="D37" s="34">
        <v>2024</v>
      </c>
      <c r="E37" s="34" t="s">
        <v>123</v>
      </c>
      <c r="F37" s="103">
        <v>1000</v>
      </c>
      <c r="G37" s="52">
        <v>0</v>
      </c>
      <c r="H37" s="108">
        <v>3984.08</v>
      </c>
      <c r="N37" s="57"/>
      <c r="O37" s="57"/>
      <c r="P37" s="57"/>
    </row>
    <row r="38" spans="2:21" ht="33" x14ac:dyDescent="0.35">
      <c r="B38" s="45"/>
      <c r="C38" s="58" t="s">
        <v>118</v>
      </c>
      <c r="D38" s="34">
        <v>2021</v>
      </c>
      <c r="E38" s="34" t="s">
        <v>119</v>
      </c>
      <c r="F38" s="103">
        <v>600</v>
      </c>
      <c r="G38" s="52">
        <v>120</v>
      </c>
      <c r="H38" s="108">
        <v>813.28599999999994</v>
      </c>
      <c r="I38" s="59"/>
      <c r="J38" s="57">
        <f>H38/F38</f>
        <v>1.3554766666666667</v>
      </c>
      <c r="K38" s="127" t="s">
        <v>120</v>
      </c>
      <c r="N38" s="57">
        <f>N36/1000</f>
        <v>813.28599999999994</v>
      </c>
      <c r="O38" s="57">
        <f>O36/1000</f>
        <v>725.07799999999997</v>
      </c>
      <c r="P38" s="57"/>
      <c r="U38" s="32">
        <f>H38/F38</f>
        <v>1.3554766666666667</v>
      </c>
    </row>
    <row r="39" spans="2:21" ht="31.5" hidden="1" x14ac:dyDescent="0.25">
      <c r="B39" s="45"/>
      <c r="C39" s="58" t="s">
        <v>121</v>
      </c>
      <c r="D39" s="34">
        <v>2022</v>
      </c>
      <c r="E39" s="34" t="s">
        <v>119</v>
      </c>
      <c r="F39" s="103">
        <v>6.5</v>
      </c>
      <c r="G39" s="52">
        <v>130</v>
      </c>
      <c r="H39" s="87">
        <v>13551.33517</v>
      </c>
      <c r="I39" s="60" t="s">
        <v>122</v>
      </c>
      <c r="U39" s="32">
        <f t="shared" ref="U39:U40" si="0">H39/F39</f>
        <v>2084.8207953846154</v>
      </c>
    </row>
    <row r="40" spans="2:21" ht="31.5" x14ac:dyDescent="0.25">
      <c r="B40" s="45"/>
      <c r="C40" s="125" t="s">
        <v>212</v>
      </c>
      <c r="D40" s="34">
        <v>2022</v>
      </c>
      <c r="E40" s="34" t="s">
        <v>119</v>
      </c>
      <c r="F40" s="103">
        <v>1341</v>
      </c>
      <c r="G40" s="52">
        <v>130</v>
      </c>
      <c r="H40" s="108">
        <v>2624.23155</v>
      </c>
      <c r="I40" s="27" t="s">
        <v>195</v>
      </c>
      <c r="S40" s="65">
        <f>H40/F40*1000</f>
        <v>1956.9213646532437</v>
      </c>
      <c r="U40" s="32">
        <f t="shared" si="0"/>
        <v>1.9569213646532437</v>
      </c>
    </row>
    <row r="41" spans="2:21" x14ac:dyDescent="0.25">
      <c r="B41" s="45"/>
      <c r="C41" s="54" t="s">
        <v>3</v>
      </c>
      <c r="D41" s="34"/>
      <c r="E41" s="34"/>
      <c r="F41" s="104"/>
      <c r="G41" s="48"/>
      <c r="H41" s="86"/>
    </row>
    <row r="42" spans="2:21" x14ac:dyDescent="0.25">
      <c r="B42" s="45"/>
      <c r="C42" s="55">
        <v>0.4</v>
      </c>
      <c r="D42" s="34">
        <v>2024</v>
      </c>
      <c r="E42" s="34">
        <v>0.4</v>
      </c>
      <c r="F42" s="103">
        <v>1000</v>
      </c>
      <c r="G42" s="52">
        <v>0</v>
      </c>
      <c r="H42" s="108">
        <v>4043.07</v>
      </c>
      <c r="I42" s="27" t="s">
        <v>195</v>
      </c>
    </row>
    <row r="43" spans="2:21" x14ac:dyDescent="0.25">
      <c r="B43" s="45"/>
      <c r="C43" s="61" t="s">
        <v>123</v>
      </c>
      <c r="D43" s="34">
        <v>2024</v>
      </c>
      <c r="E43" s="34" t="s">
        <v>123</v>
      </c>
      <c r="F43" s="103">
        <v>1000</v>
      </c>
      <c r="G43" s="52">
        <v>0</v>
      </c>
      <c r="H43" s="108">
        <v>4017.31</v>
      </c>
      <c r="I43" s="27" t="s">
        <v>195</v>
      </c>
    </row>
    <row r="44" spans="2:21" ht="31.5" customHeight="1" x14ac:dyDescent="0.25">
      <c r="B44" s="45"/>
    </row>
    <row r="45" spans="2:21" x14ac:dyDescent="0.25">
      <c r="B45" s="45"/>
      <c r="C45" s="54" t="s">
        <v>5</v>
      </c>
      <c r="D45" s="34"/>
      <c r="E45" s="34"/>
      <c r="F45" s="51"/>
      <c r="G45" s="52"/>
      <c r="H45" s="89"/>
    </row>
    <row r="46" spans="2:21" x14ac:dyDescent="0.25">
      <c r="B46" s="45"/>
      <c r="C46" s="61" t="s">
        <v>123</v>
      </c>
      <c r="D46" s="34">
        <v>2024</v>
      </c>
      <c r="E46" s="34" t="s">
        <v>123</v>
      </c>
      <c r="F46" s="103">
        <v>1000</v>
      </c>
      <c r="G46" s="52">
        <v>0</v>
      </c>
      <c r="H46" s="108">
        <v>4480.09</v>
      </c>
      <c r="I46" s="27" t="s">
        <v>195</v>
      </c>
    </row>
    <row r="47" spans="2:21" x14ac:dyDescent="0.25">
      <c r="B47" s="45"/>
      <c r="C47" s="61"/>
      <c r="D47" s="34"/>
      <c r="E47" s="34"/>
      <c r="F47" s="51"/>
      <c r="G47" s="52"/>
      <c r="H47" s="89"/>
    </row>
    <row r="48" spans="2:21" x14ac:dyDescent="0.25">
      <c r="B48" s="45"/>
      <c r="C48" s="53" t="s">
        <v>189</v>
      </c>
      <c r="D48" s="34"/>
      <c r="E48" s="34"/>
      <c r="F48" s="51"/>
      <c r="G48" s="52"/>
      <c r="H48" s="86"/>
      <c r="N48" s="56"/>
      <c r="O48" s="56"/>
      <c r="P48" s="56"/>
    </row>
    <row r="49" spans="2:16" hidden="1" x14ac:dyDescent="0.25">
      <c r="B49" s="45"/>
      <c r="C49" s="54" t="s">
        <v>190</v>
      </c>
      <c r="D49" s="34"/>
      <c r="E49" s="34"/>
      <c r="F49" s="51"/>
      <c r="G49" s="52"/>
      <c r="H49" s="86"/>
      <c r="N49" s="57"/>
      <c r="O49" s="57"/>
      <c r="P49" s="57"/>
    </row>
    <row r="50" spans="2:16" hidden="1" x14ac:dyDescent="0.25">
      <c r="B50" s="45"/>
      <c r="C50" s="46" t="s">
        <v>117</v>
      </c>
      <c r="D50" s="34"/>
      <c r="E50" s="34"/>
      <c r="F50" s="51"/>
      <c r="G50" s="52"/>
      <c r="H50" s="86"/>
      <c r="N50" s="57"/>
      <c r="O50" s="57"/>
      <c r="P50" s="57"/>
    </row>
    <row r="51" spans="2:16" hidden="1" x14ac:dyDescent="0.25">
      <c r="B51" s="45"/>
      <c r="C51" s="55"/>
      <c r="D51" s="34"/>
      <c r="E51" s="34"/>
      <c r="F51" s="51"/>
      <c r="G51" s="52"/>
      <c r="H51" s="86"/>
      <c r="N51" s="57"/>
      <c r="O51" s="57"/>
      <c r="P51" s="57"/>
    </row>
    <row r="52" spans="2:16" x14ac:dyDescent="0.25">
      <c r="B52" s="45"/>
      <c r="C52" s="54" t="s">
        <v>3</v>
      </c>
      <c r="D52" s="34"/>
      <c r="E52" s="34"/>
      <c r="F52" s="47"/>
      <c r="G52" s="48"/>
      <c r="H52" s="86"/>
    </row>
    <row r="53" spans="2:16" x14ac:dyDescent="0.25">
      <c r="B53" s="45"/>
      <c r="C53" s="61" t="s">
        <v>123</v>
      </c>
      <c r="D53" s="34">
        <v>2024</v>
      </c>
      <c r="E53" s="34" t="s">
        <v>123</v>
      </c>
      <c r="F53" s="103">
        <v>1000</v>
      </c>
      <c r="G53" s="52">
        <v>0</v>
      </c>
      <c r="H53" s="108">
        <v>10317.77</v>
      </c>
      <c r="I53" s="27" t="s">
        <v>195</v>
      </c>
    </row>
    <row r="54" spans="2:16" hidden="1" x14ac:dyDescent="0.25">
      <c r="B54" s="45"/>
      <c r="C54" s="55"/>
      <c r="D54" s="34"/>
      <c r="E54" s="34"/>
      <c r="F54" s="51"/>
      <c r="G54" s="52"/>
      <c r="H54" s="89"/>
    </row>
    <row r="55" spans="2:16" x14ac:dyDescent="0.25">
      <c r="B55" s="45"/>
      <c r="C55" s="54" t="s">
        <v>5</v>
      </c>
      <c r="D55" s="34"/>
      <c r="E55" s="34"/>
      <c r="F55" s="51"/>
      <c r="G55" s="52"/>
      <c r="H55" s="89"/>
    </row>
    <row r="56" spans="2:16" x14ac:dyDescent="0.25">
      <c r="B56" s="45"/>
      <c r="C56" s="61" t="s">
        <v>123</v>
      </c>
      <c r="D56" s="34">
        <v>2024</v>
      </c>
      <c r="E56" s="34" t="s">
        <v>123</v>
      </c>
      <c r="F56" s="103">
        <v>1000</v>
      </c>
      <c r="G56" s="52">
        <v>0</v>
      </c>
      <c r="H56" s="108">
        <v>8475.18</v>
      </c>
      <c r="I56" s="27" t="s">
        <v>195</v>
      </c>
    </row>
    <row r="57" spans="2:16" hidden="1" x14ac:dyDescent="0.25">
      <c r="B57" s="45"/>
      <c r="C57" s="61"/>
      <c r="D57" s="34"/>
      <c r="E57" s="34"/>
      <c r="F57" s="51"/>
      <c r="G57" s="52"/>
      <c r="H57" s="89"/>
    </row>
    <row r="58" spans="2:16" hidden="1" x14ac:dyDescent="0.25">
      <c r="B58" s="45"/>
      <c r="C58" s="55"/>
      <c r="D58" s="34"/>
      <c r="E58" s="34"/>
      <c r="F58" s="51"/>
      <c r="G58" s="52"/>
      <c r="H58" s="89"/>
    </row>
    <row r="59" spans="2:16" x14ac:dyDescent="0.25">
      <c r="B59" s="45"/>
      <c r="C59" s="53" t="s">
        <v>124</v>
      </c>
      <c r="D59" s="34"/>
      <c r="E59" s="34"/>
      <c r="F59" s="51"/>
      <c r="G59" s="52"/>
      <c r="H59" s="89"/>
    </row>
    <row r="60" spans="2:16" x14ac:dyDescent="0.25">
      <c r="B60" s="45"/>
      <c r="C60" s="53" t="s">
        <v>114</v>
      </c>
      <c r="D60" s="34"/>
      <c r="E60" s="34"/>
      <c r="F60" s="51"/>
      <c r="G60" s="52"/>
      <c r="H60" s="89"/>
    </row>
    <row r="61" spans="2:16" x14ac:dyDescent="0.25">
      <c r="B61" s="45"/>
      <c r="C61" s="53" t="s">
        <v>117</v>
      </c>
      <c r="D61" s="34"/>
      <c r="E61" s="34"/>
      <c r="F61" s="51"/>
      <c r="G61" s="52"/>
      <c r="H61" s="86"/>
      <c r="N61" s="56"/>
      <c r="O61" s="56"/>
      <c r="P61" s="56"/>
    </row>
    <row r="62" spans="2:16" x14ac:dyDescent="0.25">
      <c r="B62" s="45"/>
      <c r="C62" s="54" t="s">
        <v>4</v>
      </c>
      <c r="D62" s="34"/>
      <c r="E62" s="34"/>
      <c r="F62" s="51"/>
      <c r="G62" s="52"/>
      <c r="H62" s="89"/>
    </row>
    <row r="63" spans="2:16" x14ac:dyDescent="0.25">
      <c r="B63" s="45"/>
      <c r="C63" s="61" t="s">
        <v>123</v>
      </c>
      <c r="D63" s="34">
        <v>2024</v>
      </c>
      <c r="E63" s="34" t="s">
        <v>123</v>
      </c>
      <c r="F63" s="103">
        <v>1000</v>
      </c>
      <c r="G63" s="52">
        <v>0</v>
      </c>
      <c r="H63" s="108">
        <v>3992.26</v>
      </c>
      <c r="I63" s="27" t="s">
        <v>197</v>
      </c>
    </row>
    <row r="64" spans="2:16" hidden="1" x14ac:dyDescent="0.25">
      <c r="B64" s="45"/>
      <c r="C64" s="55"/>
      <c r="D64" s="34"/>
      <c r="E64" s="34"/>
      <c r="F64" s="51"/>
      <c r="G64" s="52"/>
      <c r="H64" s="89"/>
    </row>
    <row r="65" spans="1:22" x14ac:dyDescent="0.25">
      <c r="B65" s="45"/>
      <c r="C65" s="54" t="s">
        <v>3</v>
      </c>
      <c r="D65" s="34"/>
      <c r="E65" s="34"/>
      <c r="F65" s="51"/>
      <c r="G65" s="52"/>
      <c r="H65" s="89"/>
    </row>
    <row r="66" spans="1:22" x14ac:dyDescent="0.25">
      <c r="B66" s="45"/>
      <c r="C66" s="61" t="s">
        <v>123</v>
      </c>
      <c r="D66" s="34">
        <v>2024</v>
      </c>
      <c r="E66" s="34" t="s">
        <v>123</v>
      </c>
      <c r="F66" s="103">
        <v>1000</v>
      </c>
      <c r="G66" s="52">
        <v>0</v>
      </c>
      <c r="H66" s="108">
        <v>4076.47</v>
      </c>
      <c r="I66" s="27" t="s">
        <v>197</v>
      </c>
    </row>
    <row r="67" spans="1:22" hidden="1" x14ac:dyDescent="0.25">
      <c r="B67" s="45"/>
      <c r="C67" s="55"/>
      <c r="D67" s="34"/>
      <c r="E67" s="34"/>
      <c r="F67" s="51"/>
      <c r="G67" s="52"/>
      <c r="H67" s="89"/>
    </row>
    <row r="68" spans="1:22" x14ac:dyDescent="0.25">
      <c r="B68" s="45"/>
      <c r="C68" s="54" t="s">
        <v>5</v>
      </c>
      <c r="D68" s="34"/>
      <c r="E68" s="34"/>
      <c r="F68" s="51"/>
      <c r="G68" s="52"/>
      <c r="H68" s="89"/>
    </row>
    <row r="69" spans="1:22" x14ac:dyDescent="0.25">
      <c r="B69" s="45"/>
      <c r="C69" s="61" t="s">
        <v>123</v>
      </c>
      <c r="D69" s="34">
        <v>2024</v>
      </c>
      <c r="E69" s="34" t="s">
        <v>123</v>
      </c>
      <c r="F69" s="103">
        <v>1000</v>
      </c>
      <c r="G69" s="52">
        <v>0</v>
      </c>
      <c r="H69" s="108">
        <v>4365.83</v>
      </c>
      <c r="I69" s="27" t="s">
        <v>197</v>
      </c>
    </row>
    <row r="70" spans="1:22" x14ac:dyDescent="0.25">
      <c r="B70" s="45"/>
      <c r="C70" s="61"/>
      <c r="D70" s="34"/>
      <c r="E70" s="34"/>
      <c r="F70" s="51"/>
      <c r="G70" s="52"/>
      <c r="H70" s="89"/>
    </row>
    <row r="71" spans="1:22" s="122" customFormat="1" x14ac:dyDescent="0.25">
      <c r="A71" s="119"/>
      <c r="B71" s="120"/>
      <c r="C71" s="121" t="s">
        <v>3</v>
      </c>
      <c r="D71" s="89"/>
      <c r="E71" s="89"/>
      <c r="F71" s="87"/>
      <c r="G71" s="88"/>
      <c r="H71" s="89"/>
      <c r="M71" s="123"/>
      <c r="N71" s="123"/>
      <c r="O71" s="123"/>
      <c r="P71" s="123"/>
      <c r="Q71" s="123"/>
      <c r="R71" s="123"/>
      <c r="S71" s="123"/>
      <c r="T71" s="32"/>
      <c r="U71" s="123"/>
      <c r="V71" s="123"/>
    </row>
    <row r="72" spans="1:22" s="122" customFormat="1" x14ac:dyDescent="0.25">
      <c r="A72" s="119"/>
      <c r="B72" s="120"/>
      <c r="C72" s="124"/>
      <c r="D72" s="89"/>
      <c r="E72" s="89"/>
      <c r="F72" s="87"/>
      <c r="G72" s="88"/>
      <c r="H72" s="89"/>
      <c r="M72" s="123"/>
      <c r="N72" s="123"/>
      <c r="O72" s="123"/>
      <c r="P72" s="123"/>
      <c r="Q72" s="123"/>
      <c r="R72" s="123"/>
      <c r="S72" s="123"/>
      <c r="T72" s="32"/>
      <c r="U72" s="123"/>
      <c r="V72" s="123"/>
    </row>
    <row r="73" spans="1:22" x14ac:dyDescent="0.25">
      <c r="B73" s="45"/>
      <c r="C73" s="54" t="s">
        <v>190</v>
      </c>
      <c r="D73" s="34"/>
      <c r="E73" s="34"/>
      <c r="F73" s="51"/>
      <c r="G73" s="52"/>
      <c r="H73" s="86"/>
      <c r="N73" s="57"/>
      <c r="O73" s="57"/>
      <c r="P73" s="57"/>
    </row>
    <row r="74" spans="1:22" x14ac:dyDescent="0.25">
      <c r="B74" s="45"/>
      <c r="C74" s="46" t="s">
        <v>117</v>
      </c>
      <c r="D74" s="34"/>
      <c r="E74" s="34"/>
      <c r="F74" s="51"/>
      <c r="G74" s="52"/>
      <c r="H74" s="86"/>
      <c r="N74" s="57"/>
      <c r="O74" s="57"/>
      <c r="P74" s="57"/>
    </row>
    <row r="75" spans="1:22" x14ac:dyDescent="0.25">
      <c r="B75" s="45"/>
      <c r="C75" s="55"/>
      <c r="D75" s="34"/>
      <c r="E75" s="34"/>
      <c r="F75" s="51"/>
      <c r="G75" s="52"/>
      <c r="H75" s="86"/>
      <c r="N75" s="57"/>
      <c r="O75" s="57"/>
      <c r="P75" s="57"/>
    </row>
    <row r="76" spans="1:22" x14ac:dyDescent="0.25">
      <c r="B76" s="45"/>
      <c r="C76" s="54" t="s">
        <v>3</v>
      </c>
      <c r="D76" s="34"/>
      <c r="E76" s="34"/>
      <c r="F76" s="47"/>
      <c r="G76" s="48"/>
      <c r="H76" s="86"/>
    </row>
    <row r="77" spans="1:22" x14ac:dyDescent="0.25">
      <c r="B77" s="45"/>
      <c r="C77" s="61" t="s">
        <v>123</v>
      </c>
      <c r="D77" s="34">
        <v>2024</v>
      </c>
      <c r="E77" s="34" t="s">
        <v>123</v>
      </c>
      <c r="F77" s="103">
        <v>1000</v>
      </c>
      <c r="G77" s="52">
        <v>0</v>
      </c>
      <c r="H77" s="108">
        <v>4076.47</v>
      </c>
      <c r="I77" s="27" t="s">
        <v>197</v>
      </c>
    </row>
    <row r="78" spans="1:22" x14ac:dyDescent="0.25">
      <c r="B78" s="45"/>
      <c r="C78" s="55"/>
      <c r="D78" s="34"/>
      <c r="E78" s="34"/>
      <c r="F78" s="51"/>
      <c r="G78" s="52"/>
      <c r="H78" s="89"/>
    </row>
    <row r="79" spans="1:22" x14ac:dyDescent="0.25">
      <c r="B79" s="45"/>
      <c r="C79" s="54" t="s">
        <v>5</v>
      </c>
      <c r="D79" s="34"/>
      <c r="E79" s="34"/>
      <c r="F79" s="51"/>
      <c r="G79" s="52"/>
      <c r="H79" s="89"/>
    </row>
    <row r="80" spans="1:22" x14ac:dyDescent="0.25">
      <c r="B80" s="45"/>
      <c r="C80" s="61" t="s">
        <v>123</v>
      </c>
      <c r="D80" s="34">
        <v>2024</v>
      </c>
      <c r="E80" s="34" t="s">
        <v>123</v>
      </c>
      <c r="F80" s="103">
        <v>1000</v>
      </c>
      <c r="G80" s="52">
        <v>0</v>
      </c>
      <c r="H80" s="108">
        <v>4365</v>
      </c>
      <c r="I80" s="27" t="s">
        <v>197</v>
      </c>
    </row>
    <row r="81" spans="2:15" hidden="1" x14ac:dyDescent="0.25">
      <c r="B81" s="45"/>
      <c r="C81" s="61"/>
      <c r="D81" s="34"/>
      <c r="E81" s="34"/>
      <c r="F81" s="51"/>
      <c r="G81" s="52"/>
      <c r="H81" s="34"/>
    </row>
    <row r="82" spans="2:15" hidden="1" x14ac:dyDescent="0.25">
      <c r="B82" s="45"/>
      <c r="C82" s="55"/>
      <c r="D82" s="34"/>
      <c r="E82" s="34"/>
      <c r="F82" s="51"/>
      <c r="G82" s="52"/>
      <c r="H82" s="34"/>
    </row>
    <row r="83" spans="2:15" x14ac:dyDescent="0.25">
      <c r="B83" s="39"/>
      <c r="C83" s="40" t="s">
        <v>1</v>
      </c>
      <c r="D83" s="41"/>
      <c r="E83" s="41"/>
      <c r="F83" s="42"/>
      <c r="G83" s="43"/>
      <c r="H83" s="44"/>
      <c r="L83" s="62"/>
      <c r="M83" s="63"/>
      <c r="N83" s="63"/>
      <c r="O83" s="63"/>
    </row>
    <row r="84" spans="2:15" ht="15.75" hidden="1" customHeight="1" x14ac:dyDescent="0.25">
      <c r="B84" s="45"/>
      <c r="C84" s="129" t="s">
        <v>125</v>
      </c>
      <c r="D84" s="130"/>
      <c r="E84" s="130"/>
      <c r="F84" s="130"/>
      <c r="G84" s="130"/>
      <c r="H84" s="131"/>
      <c r="L84" s="62"/>
      <c r="M84" s="63"/>
      <c r="N84" s="63"/>
      <c r="O84" s="63"/>
    </row>
    <row r="85" spans="2:15" hidden="1" x14ac:dyDescent="0.25">
      <c r="B85" s="45"/>
      <c r="C85" s="46" t="s">
        <v>126</v>
      </c>
      <c r="D85" s="34"/>
      <c r="E85" s="34"/>
      <c r="F85" s="47"/>
      <c r="G85" s="48"/>
      <c r="H85" s="49"/>
      <c r="L85" s="62"/>
      <c r="M85" s="63"/>
      <c r="N85" s="63"/>
      <c r="O85" s="63"/>
    </row>
    <row r="86" spans="2:15" hidden="1" x14ac:dyDescent="0.25">
      <c r="B86" s="45"/>
      <c r="C86" s="46" t="s">
        <v>127</v>
      </c>
      <c r="D86" s="34"/>
      <c r="E86" s="34"/>
      <c r="F86" s="47"/>
      <c r="G86" s="48"/>
      <c r="H86" s="49"/>
      <c r="L86" s="62"/>
      <c r="M86" s="63"/>
      <c r="N86" s="63"/>
      <c r="O86" s="63"/>
    </row>
    <row r="87" spans="2:15" ht="66" hidden="1" customHeight="1" x14ac:dyDescent="0.25">
      <c r="B87" s="45"/>
      <c r="C87" s="129" t="s">
        <v>128</v>
      </c>
      <c r="D87" s="130"/>
      <c r="E87" s="130"/>
      <c r="F87" s="130"/>
      <c r="G87" s="130"/>
      <c r="H87" s="131"/>
      <c r="L87" s="64"/>
      <c r="M87" s="65"/>
      <c r="N87" s="65"/>
    </row>
    <row r="88" spans="2:15" ht="39" hidden="1" customHeight="1" x14ac:dyDescent="0.25">
      <c r="B88" s="45"/>
      <c r="C88" s="129" t="s">
        <v>129</v>
      </c>
      <c r="D88" s="130"/>
      <c r="E88" s="130"/>
      <c r="F88" s="130"/>
      <c r="G88" s="130"/>
      <c r="H88" s="131"/>
      <c r="L88" s="64"/>
      <c r="M88" s="65"/>
      <c r="N88" s="65"/>
    </row>
    <row r="89" spans="2:15" ht="15.75" customHeight="1" x14ac:dyDescent="0.25">
      <c r="B89" s="45"/>
      <c r="C89" s="138" t="s">
        <v>130</v>
      </c>
      <c r="D89" s="139"/>
      <c r="E89" s="139"/>
      <c r="F89" s="139"/>
      <c r="G89" s="139"/>
      <c r="H89" s="140"/>
      <c r="L89" s="64"/>
      <c r="M89" s="65"/>
      <c r="N89" s="65"/>
    </row>
    <row r="90" spans="2:15" ht="15.75" customHeight="1" x14ac:dyDescent="0.25">
      <c r="B90" s="45"/>
      <c r="C90" s="54" t="s">
        <v>131</v>
      </c>
      <c r="D90" s="106"/>
      <c r="E90" s="106"/>
      <c r="F90" s="106"/>
      <c r="G90" s="106"/>
      <c r="H90" s="99"/>
      <c r="L90" s="64"/>
      <c r="M90" s="65"/>
      <c r="N90" s="65"/>
    </row>
    <row r="91" spans="2:15" ht="20.25" x14ac:dyDescent="0.3">
      <c r="B91" s="45"/>
      <c r="C91" s="97" t="s">
        <v>138</v>
      </c>
      <c r="D91" s="106"/>
      <c r="E91" s="106"/>
      <c r="F91" s="106"/>
      <c r="G91" s="106"/>
      <c r="H91" s="99"/>
      <c r="L91" s="64"/>
      <c r="M91" s="65"/>
      <c r="N91" s="65"/>
    </row>
    <row r="92" spans="2:15" hidden="1" x14ac:dyDescent="0.25">
      <c r="B92" s="45"/>
      <c r="C92" s="67" t="s">
        <v>4</v>
      </c>
      <c r="D92" s="126"/>
      <c r="E92" s="126"/>
      <c r="F92" s="126"/>
      <c r="G92" s="126"/>
      <c r="H92" s="105"/>
      <c r="L92" s="64"/>
      <c r="M92" s="65"/>
      <c r="N92" s="65"/>
    </row>
    <row r="93" spans="2:15" hidden="1" x14ac:dyDescent="0.25">
      <c r="B93" s="45"/>
      <c r="C93" s="68" t="s">
        <v>133</v>
      </c>
      <c r="D93" s="126"/>
      <c r="E93" s="126"/>
      <c r="F93" s="126"/>
      <c r="G93" s="126"/>
      <c r="H93" s="105"/>
      <c r="L93" s="64"/>
      <c r="M93" s="65"/>
      <c r="N93" s="65"/>
    </row>
    <row r="94" spans="2:15" hidden="1" x14ac:dyDescent="0.25">
      <c r="B94" s="45"/>
      <c r="C94" s="61" t="s">
        <v>123</v>
      </c>
      <c r="D94" s="34"/>
      <c r="E94" s="34"/>
      <c r="F94" s="51"/>
      <c r="G94" s="52"/>
      <c r="H94" s="89"/>
      <c r="L94" s="64"/>
      <c r="M94" s="65"/>
      <c r="N94" s="65"/>
    </row>
    <row r="95" spans="2:15" hidden="1" x14ac:dyDescent="0.25">
      <c r="B95" s="45"/>
      <c r="C95" s="55">
        <v>35</v>
      </c>
      <c r="D95" s="34"/>
      <c r="E95" s="34"/>
      <c r="F95" s="51"/>
      <c r="G95" s="52"/>
      <c r="H95" s="89"/>
      <c r="L95" s="64"/>
      <c r="M95" s="65"/>
      <c r="N95" s="65"/>
    </row>
    <row r="96" spans="2:15" hidden="1" x14ac:dyDescent="0.25">
      <c r="B96" s="45"/>
      <c r="C96" s="68" t="s">
        <v>134</v>
      </c>
      <c r="D96" s="126"/>
      <c r="E96" s="126"/>
      <c r="F96" s="126"/>
      <c r="G96" s="126"/>
      <c r="H96" s="105"/>
      <c r="L96" s="64"/>
      <c r="M96" s="65"/>
      <c r="N96" s="65"/>
    </row>
    <row r="97" spans="2:14" hidden="1" x14ac:dyDescent="0.25">
      <c r="B97" s="45"/>
      <c r="C97" s="61" t="s">
        <v>123</v>
      </c>
      <c r="D97" s="34"/>
      <c r="E97" s="34"/>
      <c r="F97" s="51"/>
      <c r="G97" s="52"/>
      <c r="H97" s="89"/>
      <c r="L97" s="64"/>
      <c r="M97" s="65"/>
      <c r="N97" s="65"/>
    </row>
    <row r="98" spans="2:14" hidden="1" x14ac:dyDescent="0.25">
      <c r="B98" s="45"/>
      <c r="C98" s="55">
        <v>35</v>
      </c>
      <c r="D98" s="34"/>
      <c r="E98" s="34"/>
      <c r="F98" s="51"/>
      <c r="G98" s="52"/>
      <c r="H98" s="89"/>
      <c r="L98" s="64"/>
      <c r="M98" s="65"/>
      <c r="N98" s="65"/>
    </row>
    <row r="99" spans="2:14" hidden="1" x14ac:dyDescent="0.25">
      <c r="B99" s="45"/>
      <c r="C99" s="126" t="s">
        <v>135</v>
      </c>
      <c r="D99" s="126"/>
      <c r="E99" s="126"/>
      <c r="F99" s="126"/>
      <c r="G99" s="126"/>
      <c r="H99" s="105"/>
      <c r="L99" s="64"/>
      <c r="M99" s="65"/>
      <c r="N99" s="65"/>
    </row>
    <row r="100" spans="2:14" hidden="1" x14ac:dyDescent="0.25">
      <c r="B100" s="45"/>
      <c r="C100" s="61" t="s">
        <v>123</v>
      </c>
      <c r="D100" s="34"/>
      <c r="E100" s="34"/>
      <c r="F100" s="51"/>
      <c r="G100" s="52"/>
      <c r="H100" s="89"/>
      <c r="L100" s="64"/>
      <c r="M100" s="65"/>
      <c r="N100" s="65"/>
    </row>
    <row r="101" spans="2:14" hidden="1" x14ac:dyDescent="0.25">
      <c r="B101" s="45"/>
      <c r="C101" s="55">
        <v>35</v>
      </c>
      <c r="D101" s="34"/>
      <c r="E101" s="34"/>
      <c r="F101" s="51"/>
      <c r="G101" s="52"/>
      <c r="H101" s="89"/>
      <c r="L101" s="64"/>
      <c r="M101" s="65"/>
      <c r="N101" s="65"/>
    </row>
    <row r="102" spans="2:14" x14ac:dyDescent="0.25">
      <c r="B102" s="45"/>
      <c r="C102" s="67" t="s">
        <v>3</v>
      </c>
      <c r="D102" s="126"/>
      <c r="E102" s="126"/>
      <c r="F102" s="126"/>
      <c r="G102" s="126"/>
      <c r="H102" s="105"/>
      <c r="L102" s="64"/>
      <c r="M102" s="65"/>
      <c r="N102" s="65"/>
    </row>
    <row r="103" spans="2:14" hidden="1" x14ac:dyDescent="0.25">
      <c r="B103" s="45"/>
      <c r="C103" s="68" t="s">
        <v>133</v>
      </c>
      <c r="D103" s="126"/>
      <c r="E103" s="126"/>
      <c r="F103" s="126"/>
      <c r="G103" s="126"/>
      <c r="H103" s="105"/>
      <c r="L103" s="64"/>
      <c r="M103" s="65"/>
      <c r="N103" s="65"/>
    </row>
    <row r="104" spans="2:14" hidden="1" x14ac:dyDescent="0.25">
      <c r="B104" s="45"/>
      <c r="C104" s="61" t="s">
        <v>123</v>
      </c>
      <c r="D104" s="34"/>
      <c r="E104" s="34"/>
      <c r="F104" s="51"/>
      <c r="G104" s="52"/>
      <c r="H104" s="89"/>
      <c r="L104" s="64"/>
      <c r="M104" s="65"/>
      <c r="N104" s="65"/>
    </row>
    <row r="105" spans="2:14" hidden="1" x14ac:dyDescent="0.25">
      <c r="B105" s="45"/>
      <c r="C105" s="55">
        <v>35</v>
      </c>
      <c r="D105" s="34"/>
      <c r="E105" s="34"/>
      <c r="F105" s="51"/>
      <c r="G105" s="52"/>
      <c r="H105" s="89"/>
      <c r="L105" s="64"/>
      <c r="M105" s="65"/>
      <c r="N105" s="65"/>
    </row>
    <row r="106" spans="2:14" hidden="1" x14ac:dyDescent="0.25">
      <c r="B106" s="45"/>
      <c r="C106" s="68" t="s">
        <v>134</v>
      </c>
      <c r="D106" s="126"/>
      <c r="E106" s="126"/>
      <c r="F106" s="126"/>
      <c r="G106" s="126"/>
      <c r="H106" s="105"/>
      <c r="L106" s="64"/>
      <c r="M106" s="65"/>
      <c r="N106" s="65"/>
    </row>
    <row r="107" spans="2:14" hidden="1" x14ac:dyDescent="0.25">
      <c r="B107" s="45"/>
      <c r="C107" s="61" t="s">
        <v>123</v>
      </c>
      <c r="D107" s="34"/>
      <c r="E107" s="34"/>
      <c r="F107" s="51"/>
      <c r="G107" s="52"/>
      <c r="H107" s="89"/>
      <c r="L107" s="64"/>
      <c r="M107" s="65"/>
      <c r="N107" s="65"/>
    </row>
    <row r="108" spans="2:14" hidden="1" x14ac:dyDescent="0.25">
      <c r="B108" s="45"/>
      <c r="C108" s="55">
        <v>35</v>
      </c>
      <c r="D108" s="34"/>
      <c r="E108" s="34"/>
      <c r="F108" s="51"/>
      <c r="G108" s="52"/>
      <c r="H108" s="89"/>
      <c r="L108" s="64"/>
      <c r="M108" s="65"/>
      <c r="N108" s="65"/>
    </row>
    <row r="109" spans="2:14" x14ac:dyDescent="0.25">
      <c r="B109" s="45"/>
      <c r="C109" s="126" t="s">
        <v>135</v>
      </c>
      <c r="D109" s="126"/>
      <c r="E109" s="126"/>
      <c r="F109" s="126"/>
      <c r="G109" s="126"/>
      <c r="H109" s="105"/>
      <c r="L109" s="64"/>
      <c r="M109" s="65"/>
      <c r="N109" s="65"/>
    </row>
    <row r="110" spans="2:14" x14ac:dyDescent="0.25">
      <c r="B110" s="45"/>
      <c r="C110" s="61" t="s">
        <v>123</v>
      </c>
      <c r="D110" s="34">
        <v>2024</v>
      </c>
      <c r="E110" s="34" t="s">
        <v>123</v>
      </c>
      <c r="F110" s="103">
        <v>1000</v>
      </c>
      <c r="G110" s="52">
        <v>0</v>
      </c>
      <c r="H110" s="108">
        <v>8939.7800000000007</v>
      </c>
      <c r="L110" s="64"/>
      <c r="M110" s="65"/>
      <c r="N110" s="65"/>
    </row>
    <row r="111" spans="2:14" hidden="1" x14ac:dyDescent="0.25">
      <c r="B111" s="45"/>
      <c r="C111" s="55">
        <v>35</v>
      </c>
      <c r="D111" s="34"/>
      <c r="E111" s="34"/>
      <c r="F111" s="51"/>
      <c r="G111" s="52"/>
      <c r="H111" s="89"/>
      <c r="L111" s="64"/>
      <c r="M111" s="65"/>
      <c r="N111" s="65"/>
    </row>
    <row r="112" spans="2:14" x14ac:dyDescent="0.25">
      <c r="B112" s="45"/>
      <c r="C112" s="67" t="s">
        <v>5</v>
      </c>
      <c r="D112" s="34"/>
      <c r="E112" s="34"/>
      <c r="F112" s="51"/>
      <c r="G112" s="52"/>
      <c r="H112" s="89"/>
      <c r="L112" s="64"/>
      <c r="M112" s="65"/>
      <c r="N112" s="65"/>
    </row>
    <row r="113" spans="2:14" hidden="1" x14ac:dyDescent="0.25">
      <c r="B113" s="45"/>
      <c r="C113" s="68" t="s">
        <v>133</v>
      </c>
      <c r="D113" s="126"/>
      <c r="E113" s="126"/>
      <c r="F113" s="126"/>
      <c r="G113" s="126"/>
      <c r="H113" s="105"/>
      <c r="L113" s="64"/>
      <c r="M113" s="65"/>
      <c r="N113" s="65"/>
    </row>
    <row r="114" spans="2:14" hidden="1" x14ac:dyDescent="0.25">
      <c r="B114" s="45"/>
      <c r="C114" s="61" t="s">
        <v>123</v>
      </c>
      <c r="D114" s="34"/>
      <c r="E114" s="34"/>
      <c r="F114" s="51"/>
      <c r="G114" s="52"/>
      <c r="H114" s="89"/>
      <c r="L114" s="64"/>
      <c r="M114" s="65"/>
      <c r="N114" s="65"/>
    </row>
    <row r="115" spans="2:14" hidden="1" x14ac:dyDescent="0.25">
      <c r="B115" s="45"/>
      <c r="C115" s="55">
        <v>35</v>
      </c>
      <c r="D115" s="34"/>
      <c r="E115" s="34"/>
      <c r="F115" s="51"/>
      <c r="G115" s="52"/>
      <c r="H115" s="89"/>
      <c r="L115" s="64"/>
      <c r="M115" s="65"/>
      <c r="N115" s="65"/>
    </row>
    <row r="116" spans="2:14" hidden="1" x14ac:dyDescent="0.25">
      <c r="B116" s="45"/>
      <c r="C116" s="68" t="s">
        <v>134</v>
      </c>
      <c r="D116" s="126"/>
      <c r="E116" s="126"/>
      <c r="F116" s="126"/>
      <c r="G116" s="126"/>
      <c r="H116" s="105"/>
      <c r="L116" s="64"/>
      <c r="M116" s="65"/>
      <c r="N116" s="65"/>
    </row>
    <row r="117" spans="2:14" hidden="1" x14ac:dyDescent="0.25">
      <c r="B117" s="45"/>
      <c r="C117" s="61" t="s">
        <v>123</v>
      </c>
      <c r="D117" s="34"/>
      <c r="E117" s="34"/>
      <c r="F117" s="51"/>
      <c r="G117" s="52"/>
      <c r="H117" s="89"/>
      <c r="L117" s="64"/>
      <c r="M117" s="65"/>
      <c r="N117" s="65"/>
    </row>
    <row r="118" spans="2:14" hidden="1" x14ac:dyDescent="0.25">
      <c r="B118" s="45"/>
      <c r="C118" s="55">
        <v>35</v>
      </c>
      <c r="D118" s="34"/>
      <c r="E118" s="34"/>
      <c r="F118" s="51"/>
      <c r="G118" s="52"/>
      <c r="H118" s="89"/>
      <c r="L118" s="64"/>
      <c r="M118" s="65"/>
      <c r="N118" s="65"/>
    </row>
    <row r="119" spans="2:14" x14ac:dyDescent="0.25">
      <c r="B119" s="45"/>
      <c r="C119" s="126" t="s">
        <v>135</v>
      </c>
      <c r="D119" s="126"/>
      <c r="E119" s="126"/>
      <c r="F119" s="126"/>
      <c r="G119" s="126"/>
      <c r="H119" s="105"/>
      <c r="L119" s="64"/>
      <c r="M119" s="65"/>
      <c r="N119" s="65"/>
    </row>
    <row r="120" spans="2:14" x14ac:dyDescent="0.25">
      <c r="B120" s="45"/>
      <c r="C120" s="61" t="s">
        <v>123</v>
      </c>
      <c r="D120" s="34">
        <v>2024</v>
      </c>
      <c r="E120" s="34" t="s">
        <v>123</v>
      </c>
      <c r="F120" s="103">
        <v>1000</v>
      </c>
      <c r="G120" s="52">
        <v>0</v>
      </c>
      <c r="H120" s="108">
        <v>10840.26</v>
      </c>
      <c r="L120" s="64"/>
      <c r="M120" s="65"/>
      <c r="N120" s="65"/>
    </row>
    <row r="121" spans="2:14" hidden="1" x14ac:dyDescent="0.25">
      <c r="B121" s="45"/>
      <c r="C121" s="55">
        <v>35</v>
      </c>
      <c r="D121" s="34"/>
      <c r="E121" s="34"/>
      <c r="F121" s="51"/>
      <c r="G121" s="52"/>
      <c r="H121" s="89"/>
      <c r="L121" s="64"/>
      <c r="M121" s="65"/>
      <c r="N121" s="65"/>
    </row>
    <row r="122" spans="2:14" ht="20.25" hidden="1" x14ac:dyDescent="0.3">
      <c r="B122" s="45"/>
      <c r="C122" s="66" t="s">
        <v>136</v>
      </c>
      <c r="D122" s="34"/>
      <c r="E122" s="34"/>
      <c r="F122" s="51"/>
      <c r="G122" s="52"/>
      <c r="H122" s="89"/>
      <c r="L122" s="64"/>
      <c r="M122" s="65"/>
      <c r="N122" s="65"/>
    </row>
    <row r="123" spans="2:14" hidden="1" x14ac:dyDescent="0.25">
      <c r="B123" s="45"/>
      <c r="C123" s="67" t="s">
        <v>4</v>
      </c>
      <c r="D123" s="34"/>
      <c r="E123" s="34"/>
      <c r="F123" s="51"/>
      <c r="G123" s="52"/>
      <c r="H123" s="89"/>
      <c r="L123" s="64"/>
      <c r="M123" s="65"/>
      <c r="N123" s="65"/>
    </row>
    <row r="124" spans="2:14" hidden="1" x14ac:dyDescent="0.25">
      <c r="B124" s="45"/>
      <c r="C124" s="68" t="s">
        <v>133</v>
      </c>
      <c r="D124" s="126"/>
      <c r="E124" s="126"/>
      <c r="F124" s="126"/>
      <c r="G124" s="126"/>
      <c r="H124" s="105"/>
      <c r="L124" s="64"/>
      <c r="M124" s="65"/>
      <c r="N124" s="65"/>
    </row>
    <row r="125" spans="2:14" hidden="1" x14ac:dyDescent="0.25">
      <c r="B125" s="45"/>
      <c r="C125" s="61" t="s">
        <v>123</v>
      </c>
      <c r="D125" s="34"/>
      <c r="E125" s="34"/>
      <c r="F125" s="51"/>
      <c r="G125" s="52"/>
      <c r="H125" s="89"/>
      <c r="L125" s="64"/>
      <c r="M125" s="65"/>
      <c r="N125" s="65"/>
    </row>
    <row r="126" spans="2:14" hidden="1" x14ac:dyDescent="0.25">
      <c r="B126" s="45"/>
      <c r="C126" s="55">
        <v>35</v>
      </c>
      <c r="D126" s="34"/>
      <c r="E126" s="34"/>
      <c r="F126" s="51"/>
      <c r="G126" s="52"/>
      <c r="H126" s="89"/>
      <c r="L126" s="64"/>
      <c r="M126" s="65"/>
      <c r="N126" s="65"/>
    </row>
    <row r="127" spans="2:14" hidden="1" x14ac:dyDescent="0.25">
      <c r="B127" s="45"/>
      <c r="C127" s="68" t="s">
        <v>134</v>
      </c>
      <c r="D127" s="126"/>
      <c r="E127" s="126"/>
      <c r="F127" s="126"/>
      <c r="G127" s="126"/>
      <c r="H127" s="105"/>
      <c r="L127" s="64"/>
      <c r="M127" s="65"/>
      <c r="N127" s="65"/>
    </row>
    <row r="128" spans="2:14" hidden="1" x14ac:dyDescent="0.25">
      <c r="B128" s="45"/>
      <c r="C128" s="61" t="s">
        <v>123</v>
      </c>
      <c r="D128" s="34"/>
      <c r="E128" s="34"/>
      <c r="F128" s="51"/>
      <c r="G128" s="52"/>
      <c r="H128" s="89"/>
      <c r="L128" s="64"/>
      <c r="M128" s="65"/>
      <c r="N128" s="65"/>
    </row>
    <row r="129" spans="2:14" hidden="1" x14ac:dyDescent="0.25">
      <c r="B129" s="45"/>
      <c r="C129" s="55">
        <v>35</v>
      </c>
      <c r="D129" s="34"/>
      <c r="E129" s="34"/>
      <c r="F129" s="51"/>
      <c r="G129" s="52"/>
      <c r="H129" s="89"/>
      <c r="L129" s="64"/>
      <c r="M129" s="65"/>
      <c r="N129" s="65"/>
    </row>
    <row r="130" spans="2:14" hidden="1" x14ac:dyDescent="0.25">
      <c r="B130" s="45"/>
      <c r="C130" s="126" t="s">
        <v>135</v>
      </c>
      <c r="D130" s="126"/>
      <c r="E130" s="126"/>
      <c r="F130" s="126"/>
      <c r="G130" s="126"/>
      <c r="H130" s="105"/>
      <c r="L130" s="64"/>
      <c r="M130" s="65"/>
      <c r="N130" s="65"/>
    </row>
    <row r="131" spans="2:14" hidden="1" x14ac:dyDescent="0.25">
      <c r="B131" s="45"/>
      <c r="C131" s="61" t="s">
        <v>123</v>
      </c>
      <c r="D131" s="34"/>
      <c r="E131" s="34"/>
      <c r="F131" s="51"/>
      <c r="G131" s="52"/>
      <c r="H131" s="89"/>
      <c r="L131" s="64"/>
      <c r="M131" s="65"/>
      <c r="N131" s="65"/>
    </row>
    <row r="132" spans="2:14" hidden="1" x14ac:dyDescent="0.25">
      <c r="B132" s="45"/>
      <c r="C132" s="55">
        <v>35</v>
      </c>
      <c r="D132" s="34"/>
      <c r="E132" s="34"/>
      <c r="F132" s="51"/>
      <c r="G132" s="52"/>
      <c r="H132" s="89"/>
      <c r="L132" s="64"/>
      <c r="M132" s="65"/>
      <c r="N132" s="65"/>
    </row>
    <row r="133" spans="2:14" hidden="1" x14ac:dyDescent="0.25">
      <c r="B133" s="45"/>
      <c r="C133" s="67" t="s">
        <v>3</v>
      </c>
      <c r="D133" s="126"/>
      <c r="E133" s="126"/>
      <c r="F133" s="126"/>
      <c r="G133" s="126"/>
      <c r="H133" s="105"/>
      <c r="L133" s="64"/>
      <c r="M133" s="65"/>
      <c r="N133" s="65"/>
    </row>
    <row r="134" spans="2:14" hidden="1" x14ac:dyDescent="0.25">
      <c r="B134" s="45"/>
      <c r="C134" s="68" t="s">
        <v>133</v>
      </c>
      <c r="D134" s="126"/>
      <c r="E134" s="126"/>
      <c r="F134" s="126"/>
      <c r="G134" s="126"/>
      <c r="H134" s="105"/>
      <c r="L134" s="64"/>
      <c r="M134" s="65"/>
      <c r="N134" s="65"/>
    </row>
    <row r="135" spans="2:14" hidden="1" x14ac:dyDescent="0.25">
      <c r="B135" s="45"/>
      <c r="C135" s="61" t="s">
        <v>123</v>
      </c>
      <c r="D135" s="34"/>
      <c r="E135" s="34"/>
      <c r="F135" s="51"/>
      <c r="G135" s="52"/>
      <c r="H135" s="89"/>
      <c r="L135" s="64"/>
      <c r="M135" s="65"/>
      <c r="N135" s="65"/>
    </row>
    <row r="136" spans="2:14" hidden="1" x14ac:dyDescent="0.25">
      <c r="B136" s="45"/>
      <c r="C136" s="55">
        <v>35</v>
      </c>
      <c r="D136" s="34"/>
      <c r="E136" s="34"/>
      <c r="F136" s="51"/>
      <c r="G136" s="52"/>
      <c r="H136" s="89"/>
      <c r="L136" s="64"/>
      <c r="M136" s="65"/>
      <c r="N136" s="65"/>
    </row>
    <row r="137" spans="2:14" hidden="1" x14ac:dyDescent="0.25">
      <c r="B137" s="45"/>
      <c r="C137" s="68" t="s">
        <v>134</v>
      </c>
      <c r="D137" s="126"/>
      <c r="E137" s="126"/>
      <c r="F137" s="126"/>
      <c r="G137" s="126"/>
      <c r="H137" s="105"/>
      <c r="L137" s="64"/>
      <c r="M137" s="65"/>
      <c r="N137" s="65"/>
    </row>
    <row r="138" spans="2:14" hidden="1" x14ac:dyDescent="0.25">
      <c r="B138" s="45"/>
      <c r="C138" s="61" t="s">
        <v>123</v>
      </c>
      <c r="D138" s="34"/>
      <c r="E138" s="34"/>
      <c r="F138" s="51"/>
      <c r="G138" s="52"/>
      <c r="H138" s="89"/>
      <c r="L138" s="64"/>
      <c r="M138" s="65"/>
      <c r="N138" s="65"/>
    </row>
    <row r="139" spans="2:14" hidden="1" x14ac:dyDescent="0.25">
      <c r="B139" s="45"/>
      <c r="C139" s="55">
        <v>35</v>
      </c>
      <c r="D139" s="34"/>
      <c r="E139" s="34"/>
      <c r="F139" s="51"/>
      <c r="G139" s="52"/>
      <c r="H139" s="89"/>
      <c r="L139" s="64"/>
      <c r="M139" s="65"/>
      <c r="N139" s="65"/>
    </row>
    <row r="140" spans="2:14" hidden="1" x14ac:dyDescent="0.25">
      <c r="B140" s="45"/>
      <c r="C140" s="126" t="s">
        <v>135</v>
      </c>
      <c r="D140" s="126"/>
      <c r="E140" s="126"/>
      <c r="F140" s="126"/>
      <c r="G140" s="126"/>
      <c r="H140" s="105"/>
      <c r="L140" s="64"/>
      <c r="M140" s="65"/>
      <c r="N140" s="65"/>
    </row>
    <row r="141" spans="2:14" hidden="1" x14ac:dyDescent="0.25">
      <c r="B141" s="45"/>
      <c r="C141" s="61" t="s">
        <v>123</v>
      </c>
      <c r="D141" s="34"/>
      <c r="E141" s="34"/>
      <c r="F141" s="51"/>
      <c r="G141" s="52"/>
      <c r="H141" s="89"/>
      <c r="L141" s="64"/>
      <c r="M141" s="65"/>
      <c r="N141" s="65"/>
    </row>
    <row r="142" spans="2:14" hidden="1" x14ac:dyDescent="0.25">
      <c r="B142" s="45"/>
      <c r="C142" s="55">
        <v>35</v>
      </c>
      <c r="D142" s="34"/>
      <c r="E142" s="34"/>
      <c r="F142" s="51"/>
      <c r="G142" s="52"/>
      <c r="H142" s="89"/>
      <c r="L142" s="64"/>
      <c r="M142" s="65"/>
      <c r="N142" s="65"/>
    </row>
    <row r="143" spans="2:14" hidden="1" x14ac:dyDescent="0.25">
      <c r="B143" s="45"/>
      <c r="C143" s="67" t="s">
        <v>5</v>
      </c>
      <c r="D143" s="34"/>
      <c r="E143" s="34"/>
      <c r="F143" s="51"/>
      <c r="G143" s="52"/>
      <c r="H143" s="89"/>
      <c r="L143" s="64"/>
      <c r="M143" s="65"/>
      <c r="N143" s="65"/>
    </row>
    <row r="144" spans="2:14" hidden="1" x14ac:dyDescent="0.25">
      <c r="B144" s="45"/>
      <c r="C144" s="68" t="s">
        <v>133</v>
      </c>
      <c r="D144" s="126"/>
      <c r="E144" s="126"/>
      <c r="F144" s="126"/>
      <c r="G144" s="126"/>
      <c r="H144" s="105"/>
      <c r="L144" s="64"/>
      <c r="M144" s="65"/>
      <c r="N144" s="65"/>
    </row>
    <row r="145" spans="2:14" hidden="1" x14ac:dyDescent="0.25">
      <c r="B145" s="45"/>
      <c r="C145" s="61" t="s">
        <v>123</v>
      </c>
      <c r="D145" s="34"/>
      <c r="E145" s="34"/>
      <c r="F145" s="51"/>
      <c r="G145" s="52"/>
      <c r="H145" s="89"/>
      <c r="L145" s="64"/>
      <c r="M145" s="65"/>
      <c r="N145" s="65"/>
    </row>
    <row r="146" spans="2:14" hidden="1" x14ac:dyDescent="0.25">
      <c r="B146" s="45"/>
      <c r="C146" s="55">
        <v>35</v>
      </c>
      <c r="D146" s="34"/>
      <c r="E146" s="34"/>
      <c r="F146" s="51"/>
      <c r="G146" s="52"/>
      <c r="H146" s="89"/>
      <c r="L146" s="64"/>
      <c r="M146" s="65"/>
      <c r="N146" s="65"/>
    </row>
    <row r="147" spans="2:14" hidden="1" x14ac:dyDescent="0.25">
      <c r="B147" s="45"/>
      <c r="C147" s="68" t="s">
        <v>134</v>
      </c>
      <c r="D147" s="126"/>
      <c r="E147" s="126"/>
      <c r="F147" s="126"/>
      <c r="G147" s="126"/>
      <c r="H147" s="105"/>
      <c r="L147" s="64"/>
      <c r="M147" s="65"/>
      <c r="N147" s="65"/>
    </row>
    <row r="148" spans="2:14" hidden="1" x14ac:dyDescent="0.25">
      <c r="B148" s="45"/>
      <c r="C148" s="61" t="s">
        <v>123</v>
      </c>
      <c r="D148" s="34"/>
      <c r="E148" s="34"/>
      <c r="F148" s="51"/>
      <c r="G148" s="52"/>
      <c r="H148" s="89"/>
      <c r="L148" s="64"/>
      <c r="M148" s="65"/>
      <c r="N148" s="65"/>
    </row>
    <row r="149" spans="2:14" hidden="1" x14ac:dyDescent="0.25">
      <c r="B149" s="45"/>
      <c r="C149" s="55">
        <v>35</v>
      </c>
      <c r="D149" s="34"/>
      <c r="E149" s="34"/>
      <c r="F149" s="51"/>
      <c r="G149" s="52"/>
      <c r="H149" s="89"/>
      <c r="L149" s="64"/>
      <c r="M149" s="65"/>
      <c r="N149" s="65"/>
    </row>
    <row r="150" spans="2:14" hidden="1" x14ac:dyDescent="0.25">
      <c r="B150" s="45"/>
      <c r="C150" s="126" t="s">
        <v>135</v>
      </c>
      <c r="D150" s="126"/>
      <c r="E150" s="126"/>
      <c r="F150" s="126"/>
      <c r="G150" s="126"/>
      <c r="H150" s="105"/>
      <c r="L150" s="64"/>
      <c r="M150" s="65"/>
      <c r="N150" s="65"/>
    </row>
    <row r="151" spans="2:14" hidden="1" x14ac:dyDescent="0.25">
      <c r="B151" s="45"/>
      <c r="C151" s="61" t="s">
        <v>123</v>
      </c>
      <c r="D151" s="34"/>
      <c r="E151" s="34"/>
      <c r="F151" s="51"/>
      <c r="G151" s="52"/>
      <c r="H151" s="89"/>
      <c r="L151" s="64"/>
      <c r="M151" s="65"/>
      <c r="N151" s="65"/>
    </row>
    <row r="152" spans="2:14" hidden="1" x14ac:dyDescent="0.25">
      <c r="B152" s="45"/>
      <c r="C152" s="55">
        <v>35</v>
      </c>
      <c r="D152" s="34"/>
      <c r="E152" s="34"/>
      <c r="F152" s="51"/>
      <c r="G152" s="52"/>
      <c r="H152" s="89"/>
      <c r="L152" s="64"/>
      <c r="M152" s="65"/>
      <c r="N152" s="65"/>
    </row>
    <row r="153" spans="2:14" ht="18" x14ac:dyDescent="0.25">
      <c r="B153" s="45"/>
      <c r="C153" s="98" t="s">
        <v>137</v>
      </c>
      <c r="D153" s="34"/>
      <c r="E153" s="34"/>
      <c r="F153" s="51"/>
      <c r="G153" s="52"/>
      <c r="H153" s="89"/>
      <c r="L153" s="64"/>
      <c r="M153" s="65"/>
      <c r="N153" s="65"/>
    </row>
    <row r="154" spans="2:14" ht="20.25" x14ac:dyDescent="0.3">
      <c r="B154" s="45"/>
      <c r="C154" s="97" t="s">
        <v>138</v>
      </c>
      <c r="D154" s="34"/>
      <c r="E154" s="34"/>
      <c r="F154" s="51"/>
      <c r="G154" s="52"/>
      <c r="H154" s="89"/>
      <c r="L154" s="64"/>
      <c r="M154" s="65"/>
      <c r="N154" s="65"/>
    </row>
    <row r="155" spans="2:14" x14ac:dyDescent="0.25">
      <c r="B155" s="45"/>
      <c r="C155" s="67" t="s">
        <v>4</v>
      </c>
      <c r="D155" s="34"/>
      <c r="E155" s="34"/>
      <c r="F155" s="51"/>
      <c r="G155" s="52"/>
      <c r="H155" s="89"/>
      <c r="L155" s="64"/>
      <c r="M155" s="65"/>
      <c r="N155" s="65"/>
    </row>
    <row r="156" spans="2:14" x14ac:dyDescent="0.25">
      <c r="B156" s="45"/>
      <c r="C156" s="68" t="s">
        <v>133</v>
      </c>
      <c r="D156" s="126"/>
      <c r="E156" s="126"/>
      <c r="F156" s="126"/>
      <c r="G156" s="126"/>
      <c r="H156" s="105"/>
      <c r="L156" s="64"/>
      <c r="M156" s="65"/>
      <c r="N156" s="65"/>
    </row>
    <row r="157" spans="2:14" x14ac:dyDescent="0.25">
      <c r="B157" s="45"/>
      <c r="C157" s="82">
        <v>0.4</v>
      </c>
      <c r="D157" s="82">
        <v>2024</v>
      </c>
      <c r="E157" s="82">
        <v>0.4</v>
      </c>
      <c r="F157" s="103">
        <v>1000</v>
      </c>
      <c r="G157" s="82">
        <v>0</v>
      </c>
      <c r="H157" s="108">
        <v>2827.02</v>
      </c>
      <c r="L157" s="64"/>
      <c r="M157" s="65"/>
      <c r="N157" s="65"/>
    </row>
    <row r="158" spans="2:14" x14ac:dyDescent="0.25">
      <c r="B158" s="45"/>
      <c r="C158" s="61" t="s">
        <v>123</v>
      </c>
      <c r="D158" s="34">
        <v>2024</v>
      </c>
      <c r="E158" s="34" t="s">
        <v>123</v>
      </c>
      <c r="F158" s="103">
        <v>1000</v>
      </c>
      <c r="G158" s="52">
        <v>0</v>
      </c>
      <c r="H158" s="108">
        <v>3245.75</v>
      </c>
      <c r="L158" s="64"/>
      <c r="M158" s="65"/>
      <c r="N158" s="65"/>
    </row>
    <row r="159" spans="2:14" hidden="1" x14ac:dyDescent="0.25">
      <c r="B159" s="45"/>
      <c r="C159" s="55">
        <v>35</v>
      </c>
      <c r="D159" s="34"/>
      <c r="E159" s="34"/>
      <c r="F159" s="51"/>
      <c r="G159" s="52"/>
      <c r="H159" s="89"/>
      <c r="L159" s="64"/>
      <c r="M159" s="65"/>
      <c r="N159" s="65"/>
    </row>
    <row r="160" spans="2:14" x14ac:dyDescent="0.25">
      <c r="B160" s="45"/>
      <c r="C160" s="68" t="s">
        <v>134</v>
      </c>
      <c r="D160" s="126"/>
      <c r="E160" s="126"/>
      <c r="F160" s="126"/>
      <c r="G160" s="126"/>
      <c r="H160" s="105"/>
      <c r="L160" s="64"/>
      <c r="M160" s="65"/>
      <c r="N160" s="65"/>
    </row>
    <row r="161" spans="2:14" x14ac:dyDescent="0.25">
      <c r="B161" s="45"/>
      <c r="C161" s="82">
        <v>0.4</v>
      </c>
      <c r="D161" s="82">
        <v>2024</v>
      </c>
      <c r="E161" s="82">
        <v>0.4</v>
      </c>
      <c r="F161" s="103">
        <v>1000</v>
      </c>
      <c r="G161" s="82">
        <v>0</v>
      </c>
      <c r="H161" s="108">
        <v>3353.56</v>
      </c>
      <c r="L161" s="64"/>
      <c r="M161" s="65"/>
      <c r="N161" s="65"/>
    </row>
    <row r="162" spans="2:14" x14ac:dyDescent="0.25">
      <c r="B162" s="45"/>
      <c r="C162" s="61" t="s">
        <v>123</v>
      </c>
      <c r="D162" s="34">
        <v>2024</v>
      </c>
      <c r="E162" s="34" t="s">
        <v>123</v>
      </c>
      <c r="F162" s="103">
        <v>1000</v>
      </c>
      <c r="G162" s="52">
        <v>0</v>
      </c>
      <c r="H162" s="108">
        <v>4199.12</v>
      </c>
      <c r="L162" s="64"/>
      <c r="M162" s="65"/>
      <c r="N162" s="65"/>
    </row>
    <row r="163" spans="2:14" hidden="1" x14ac:dyDescent="0.25">
      <c r="B163" s="45"/>
      <c r="C163" s="55">
        <v>35</v>
      </c>
      <c r="D163" s="34"/>
      <c r="E163" s="34"/>
      <c r="F163" s="51"/>
      <c r="G163" s="52"/>
      <c r="H163" s="89"/>
      <c r="L163" s="64"/>
      <c r="M163" s="65"/>
      <c r="N163" s="65"/>
    </row>
    <row r="164" spans="2:14" hidden="1" x14ac:dyDescent="0.25">
      <c r="B164" s="45"/>
      <c r="C164" s="126" t="s">
        <v>135</v>
      </c>
      <c r="D164" s="126"/>
      <c r="E164" s="126"/>
      <c r="F164" s="126"/>
      <c r="G164" s="126"/>
      <c r="H164" s="105"/>
      <c r="L164" s="64"/>
      <c r="M164" s="65"/>
      <c r="N164" s="65"/>
    </row>
    <row r="165" spans="2:14" hidden="1" x14ac:dyDescent="0.25">
      <c r="B165" s="45"/>
      <c r="C165" s="61" t="s">
        <v>123</v>
      </c>
      <c r="D165" s="34"/>
      <c r="E165" s="34"/>
      <c r="F165" s="51"/>
      <c r="G165" s="52"/>
      <c r="H165" s="89"/>
      <c r="L165" s="64"/>
      <c r="M165" s="65"/>
      <c r="N165" s="65"/>
    </row>
    <row r="166" spans="2:14" hidden="1" x14ac:dyDescent="0.25">
      <c r="B166" s="45"/>
      <c r="C166" s="55">
        <v>35</v>
      </c>
      <c r="D166" s="34"/>
      <c r="E166" s="34"/>
      <c r="F166" s="51"/>
      <c r="G166" s="52"/>
      <c r="H166" s="89"/>
      <c r="L166" s="64"/>
      <c r="M166" s="65"/>
      <c r="N166" s="65"/>
    </row>
    <row r="167" spans="2:14" x14ac:dyDescent="0.25">
      <c r="B167" s="45"/>
      <c r="C167" s="67" t="s">
        <v>3</v>
      </c>
      <c r="D167" s="126"/>
      <c r="E167" s="126"/>
      <c r="F167" s="126"/>
      <c r="G167" s="126"/>
      <c r="H167" s="105"/>
      <c r="L167" s="64"/>
      <c r="M167" s="65"/>
      <c r="N167" s="65"/>
    </row>
    <row r="168" spans="2:14" x14ac:dyDescent="0.25">
      <c r="B168" s="45"/>
      <c r="C168" s="68" t="s">
        <v>133</v>
      </c>
      <c r="D168" s="126"/>
      <c r="E168" s="126"/>
      <c r="F168" s="126"/>
      <c r="G168" s="126"/>
      <c r="H168" s="105"/>
      <c r="L168" s="64"/>
      <c r="M168" s="65"/>
      <c r="N168" s="65"/>
    </row>
    <row r="169" spans="2:14" x14ac:dyDescent="0.25">
      <c r="B169" s="45"/>
      <c r="C169" s="82">
        <v>0.4</v>
      </c>
      <c r="D169" s="82">
        <v>2024</v>
      </c>
      <c r="E169" s="82">
        <v>0.4</v>
      </c>
      <c r="F169" s="103">
        <v>1000</v>
      </c>
      <c r="G169" s="82">
        <v>0</v>
      </c>
      <c r="H169" s="108">
        <v>3048.7</v>
      </c>
      <c r="L169" s="64"/>
      <c r="M169" s="65"/>
      <c r="N169" s="65"/>
    </row>
    <row r="170" spans="2:14" x14ac:dyDescent="0.25">
      <c r="B170" s="45"/>
      <c r="C170" s="61" t="s">
        <v>123</v>
      </c>
      <c r="D170" s="34">
        <v>2024</v>
      </c>
      <c r="E170" s="34" t="s">
        <v>123</v>
      </c>
      <c r="F170" s="103">
        <v>1000</v>
      </c>
      <c r="G170" s="52">
        <v>0</v>
      </c>
      <c r="H170" s="108">
        <v>3503.01</v>
      </c>
      <c r="L170" s="64"/>
      <c r="M170" s="65"/>
      <c r="N170" s="65"/>
    </row>
    <row r="171" spans="2:14" hidden="1" x14ac:dyDescent="0.25">
      <c r="B171" s="45"/>
      <c r="C171" s="55">
        <v>35</v>
      </c>
      <c r="D171" s="34"/>
      <c r="E171" s="34"/>
      <c r="F171" s="51"/>
      <c r="G171" s="52"/>
      <c r="H171" s="89"/>
      <c r="L171" s="64"/>
      <c r="M171" s="65"/>
      <c r="N171" s="65"/>
    </row>
    <row r="172" spans="2:14" x14ac:dyDescent="0.25">
      <c r="B172" s="45"/>
      <c r="C172" s="68" t="s">
        <v>134</v>
      </c>
      <c r="D172" s="126"/>
      <c r="E172" s="126"/>
      <c r="F172" s="126"/>
      <c r="G172" s="126"/>
      <c r="H172" s="105"/>
      <c r="L172" s="64"/>
      <c r="M172" s="65"/>
      <c r="N172" s="65"/>
    </row>
    <row r="173" spans="2:14" x14ac:dyDescent="0.25">
      <c r="B173" s="45"/>
      <c r="C173" s="82">
        <v>0.4</v>
      </c>
      <c r="D173" s="82">
        <v>2024</v>
      </c>
      <c r="E173" s="82">
        <v>0.4</v>
      </c>
      <c r="F173" s="103">
        <v>1000</v>
      </c>
      <c r="G173" s="82">
        <v>0</v>
      </c>
      <c r="H173" s="108">
        <v>3796.22</v>
      </c>
      <c r="L173" s="64"/>
      <c r="M173" s="65"/>
      <c r="N173" s="65"/>
    </row>
    <row r="174" spans="2:14" x14ac:dyDescent="0.25">
      <c r="B174" s="45"/>
      <c r="C174" s="61" t="s">
        <v>123</v>
      </c>
      <c r="D174" s="34">
        <v>2024</v>
      </c>
      <c r="E174" s="34" t="s">
        <v>123</v>
      </c>
      <c r="F174" s="103">
        <v>1000</v>
      </c>
      <c r="G174" s="52">
        <v>0</v>
      </c>
      <c r="H174" s="108">
        <v>4713.6400000000003</v>
      </c>
      <c r="L174" s="64"/>
      <c r="M174" s="65"/>
      <c r="N174" s="65"/>
    </row>
    <row r="175" spans="2:14" hidden="1" x14ac:dyDescent="0.25">
      <c r="B175" s="45"/>
      <c r="C175" s="55">
        <v>35</v>
      </c>
      <c r="D175" s="34"/>
      <c r="E175" s="34"/>
      <c r="F175" s="51"/>
      <c r="G175" s="52"/>
      <c r="H175" s="89"/>
      <c r="L175" s="64"/>
      <c r="M175" s="65"/>
      <c r="N175" s="65"/>
    </row>
    <row r="176" spans="2:14" hidden="1" x14ac:dyDescent="0.25">
      <c r="B176" s="45"/>
      <c r="C176" s="126" t="s">
        <v>135</v>
      </c>
      <c r="D176" s="126"/>
      <c r="E176" s="126"/>
      <c r="F176" s="126"/>
      <c r="G176" s="126"/>
      <c r="H176" s="105"/>
      <c r="L176" s="64"/>
      <c r="M176" s="65"/>
      <c r="N176" s="65"/>
    </row>
    <row r="177" spans="2:14" hidden="1" x14ac:dyDescent="0.25">
      <c r="B177" s="45"/>
      <c r="C177" s="61" t="s">
        <v>123</v>
      </c>
      <c r="D177" s="34"/>
      <c r="E177" s="34"/>
      <c r="F177" s="51"/>
      <c r="G177" s="52"/>
      <c r="H177" s="89"/>
      <c r="L177" s="64"/>
      <c r="M177" s="65"/>
      <c r="N177" s="65"/>
    </row>
    <row r="178" spans="2:14" hidden="1" x14ac:dyDescent="0.25">
      <c r="B178" s="45"/>
      <c r="C178" s="55">
        <v>35</v>
      </c>
      <c r="D178" s="34"/>
      <c r="E178" s="34"/>
      <c r="F178" s="51"/>
      <c r="G178" s="52"/>
      <c r="H178" s="89"/>
      <c r="L178" s="64"/>
      <c r="M178" s="65"/>
      <c r="N178" s="65"/>
    </row>
    <row r="179" spans="2:14" x14ac:dyDescent="0.25">
      <c r="B179" s="45"/>
      <c r="C179" s="67" t="s">
        <v>5</v>
      </c>
      <c r="D179" s="34"/>
      <c r="E179" s="34"/>
      <c r="F179" s="51"/>
      <c r="G179" s="52"/>
      <c r="H179" s="89"/>
      <c r="L179" s="64"/>
      <c r="M179" s="65"/>
      <c r="N179" s="65"/>
    </row>
    <row r="180" spans="2:14" x14ac:dyDescent="0.25">
      <c r="B180" s="45"/>
      <c r="C180" s="68" t="s">
        <v>133</v>
      </c>
      <c r="D180" s="126"/>
      <c r="E180" s="126"/>
      <c r="F180" s="126"/>
      <c r="G180" s="126"/>
      <c r="H180" s="105"/>
      <c r="L180" s="64"/>
      <c r="M180" s="65"/>
      <c r="N180" s="65"/>
    </row>
    <row r="181" spans="2:14" x14ac:dyDescent="0.25">
      <c r="B181" s="45"/>
      <c r="C181" s="82">
        <v>0.4</v>
      </c>
      <c r="D181" s="82">
        <v>2024</v>
      </c>
      <c r="E181" s="82">
        <v>0.4</v>
      </c>
      <c r="F181" s="103">
        <v>1000</v>
      </c>
      <c r="G181" s="82">
        <v>0</v>
      </c>
      <c r="H181" s="108">
        <v>3430.78</v>
      </c>
      <c r="L181" s="64"/>
      <c r="M181" s="65"/>
      <c r="N181" s="65"/>
    </row>
    <row r="182" spans="2:14" x14ac:dyDescent="0.25">
      <c r="B182" s="45"/>
      <c r="C182" s="61" t="s">
        <v>123</v>
      </c>
      <c r="D182" s="34">
        <v>2024</v>
      </c>
      <c r="E182" s="34" t="s">
        <v>123</v>
      </c>
      <c r="F182" s="103">
        <v>1000</v>
      </c>
      <c r="G182" s="52">
        <v>0</v>
      </c>
      <c r="H182" s="108">
        <v>4143.3999999999996</v>
      </c>
      <c r="L182" s="64"/>
      <c r="M182" s="65"/>
      <c r="N182" s="65"/>
    </row>
    <row r="183" spans="2:14" hidden="1" x14ac:dyDescent="0.25">
      <c r="B183" s="45"/>
      <c r="C183" s="55">
        <v>35</v>
      </c>
      <c r="D183" s="34"/>
      <c r="E183" s="34"/>
      <c r="F183" s="51"/>
      <c r="G183" s="52"/>
      <c r="H183" s="89"/>
      <c r="L183" s="64"/>
      <c r="M183" s="65"/>
      <c r="N183" s="65"/>
    </row>
    <row r="184" spans="2:14" x14ac:dyDescent="0.25">
      <c r="B184" s="45"/>
      <c r="C184" s="68" t="s">
        <v>134</v>
      </c>
      <c r="D184" s="126"/>
      <c r="E184" s="126"/>
      <c r="F184" s="126"/>
      <c r="G184" s="126"/>
      <c r="H184" s="105"/>
      <c r="L184" s="64"/>
      <c r="M184" s="65"/>
      <c r="N184" s="65"/>
    </row>
    <row r="185" spans="2:14" x14ac:dyDescent="0.25">
      <c r="B185" s="45"/>
      <c r="C185" s="82">
        <v>0.4</v>
      </c>
      <c r="D185" s="82">
        <v>2024</v>
      </c>
      <c r="E185" s="82">
        <v>0.4</v>
      </c>
      <c r="F185" s="103">
        <v>1000</v>
      </c>
      <c r="G185" s="82">
        <v>0</v>
      </c>
      <c r="H185" s="108">
        <v>4570.26</v>
      </c>
      <c r="L185" s="64"/>
      <c r="M185" s="65"/>
      <c r="N185" s="65"/>
    </row>
    <row r="186" spans="2:14" x14ac:dyDescent="0.25">
      <c r="B186" s="45"/>
      <c r="C186" s="61" t="s">
        <v>123</v>
      </c>
      <c r="D186" s="34">
        <v>2024</v>
      </c>
      <c r="E186" s="34" t="s">
        <v>123</v>
      </c>
      <c r="F186" s="103">
        <v>1000</v>
      </c>
      <c r="G186" s="52">
        <v>0</v>
      </c>
      <c r="H186" s="108">
        <v>5995.07</v>
      </c>
      <c r="L186" s="64"/>
      <c r="M186" s="65"/>
      <c r="N186" s="65"/>
    </row>
    <row r="187" spans="2:14" hidden="1" x14ac:dyDescent="0.25">
      <c r="B187" s="45"/>
      <c r="C187" s="55">
        <v>35</v>
      </c>
      <c r="D187" s="34"/>
      <c r="E187" s="34"/>
      <c r="F187" s="51"/>
      <c r="G187" s="52"/>
      <c r="H187" s="34"/>
      <c r="L187" s="64"/>
      <c r="M187" s="65"/>
      <c r="N187" s="65"/>
    </row>
    <row r="188" spans="2:14" hidden="1" x14ac:dyDescent="0.25">
      <c r="B188" s="45"/>
      <c r="C188" s="126" t="s">
        <v>135</v>
      </c>
      <c r="D188" s="126"/>
      <c r="E188" s="126"/>
      <c r="F188" s="126"/>
      <c r="G188" s="126"/>
      <c r="H188" s="126"/>
      <c r="L188" s="64"/>
      <c r="M188" s="65"/>
      <c r="N188" s="65"/>
    </row>
    <row r="189" spans="2:14" hidden="1" x14ac:dyDescent="0.25">
      <c r="B189" s="45"/>
      <c r="C189" s="61" t="s">
        <v>123</v>
      </c>
      <c r="D189" s="34"/>
      <c r="E189" s="34"/>
      <c r="F189" s="51"/>
      <c r="G189" s="52"/>
      <c r="H189" s="34"/>
      <c r="L189" s="64"/>
      <c r="M189" s="65"/>
      <c r="N189" s="65"/>
    </row>
    <row r="190" spans="2:14" hidden="1" x14ac:dyDescent="0.25">
      <c r="B190" s="45"/>
      <c r="C190" s="55">
        <v>35</v>
      </c>
      <c r="D190" s="34"/>
      <c r="E190" s="34"/>
      <c r="F190" s="51"/>
      <c r="G190" s="52"/>
      <c r="H190" s="34"/>
      <c r="L190" s="64"/>
      <c r="M190" s="65"/>
      <c r="N190" s="65"/>
    </row>
    <row r="191" spans="2:14" hidden="1" x14ac:dyDescent="0.25">
      <c r="B191" s="45"/>
      <c r="C191" s="55">
        <v>35</v>
      </c>
      <c r="D191" s="34"/>
      <c r="E191" s="34"/>
      <c r="F191" s="51"/>
      <c r="G191" s="52"/>
      <c r="H191" s="34"/>
      <c r="L191" s="64"/>
      <c r="M191" s="65"/>
      <c r="N191" s="65"/>
    </row>
    <row r="192" spans="2:14" hidden="1" x14ac:dyDescent="0.25">
      <c r="B192" s="45"/>
      <c r="C192" s="126" t="s">
        <v>135</v>
      </c>
      <c r="D192" s="126"/>
      <c r="E192" s="126"/>
      <c r="F192" s="126"/>
      <c r="G192" s="126"/>
      <c r="H192" s="126"/>
      <c r="L192" s="64"/>
      <c r="M192" s="65"/>
      <c r="N192" s="65"/>
    </row>
    <row r="193" spans="2:14" hidden="1" x14ac:dyDescent="0.25">
      <c r="B193" s="45"/>
      <c r="C193" s="61" t="s">
        <v>123</v>
      </c>
      <c r="D193" s="34"/>
      <c r="E193" s="34"/>
      <c r="F193" s="51"/>
      <c r="G193" s="52"/>
      <c r="H193" s="34"/>
      <c r="L193" s="64"/>
      <c r="M193" s="65"/>
      <c r="N193" s="65"/>
    </row>
    <row r="194" spans="2:14" hidden="1" x14ac:dyDescent="0.25">
      <c r="B194" s="45"/>
      <c r="C194" s="55">
        <v>35</v>
      </c>
      <c r="D194" s="34"/>
      <c r="E194" s="34"/>
      <c r="F194" s="51"/>
      <c r="G194" s="52"/>
      <c r="H194" s="34"/>
      <c r="L194" s="64"/>
      <c r="M194" s="65"/>
      <c r="N194" s="65"/>
    </row>
    <row r="195" spans="2:14" ht="15.75" hidden="1" customHeight="1" x14ac:dyDescent="0.25">
      <c r="B195" s="45"/>
      <c r="C195" s="135" t="s">
        <v>139</v>
      </c>
      <c r="D195" s="136"/>
      <c r="E195" s="136"/>
      <c r="F195" s="136"/>
      <c r="G195" s="136"/>
      <c r="H195" s="137"/>
      <c r="L195" s="64"/>
      <c r="M195" s="65"/>
      <c r="N195" s="65"/>
    </row>
    <row r="196" spans="2:14" hidden="1" x14ac:dyDescent="0.25">
      <c r="B196" s="45"/>
      <c r="C196" s="46" t="s">
        <v>131</v>
      </c>
      <c r="D196" s="34"/>
      <c r="E196" s="34"/>
      <c r="F196" s="51"/>
      <c r="G196" s="52"/>
      <c r="H196" s="34"/>
      <c r="L196" s="64"/>
      <c r="M196" s="65"/>
      <c r="N196" s="65"/>
    </row>
    <row r="197" spans="2:14" ht="20.25" hidden="1" x14ac:dyDescent="0.3">
      <c r="B197" s="45"/>
      <c r="C197" s="66" t="s">
        <v>132</v>
      </c>
      <c r="D197" s="34"/>
      <c r="E197" s="34"/>
      <c r="F197" s="51"/>
      <c r="G197" s="52"/>
      <c r="H197" s="34"/>
      <c r="L197" s="64"/>
      <c r="M197" s="65"/>
      <c r="N197" s="65"/>
    </row>
    <row r="198" spans="2:14" hidden="1" x14ac:dyDescent="0.25">
      <c r="B198" s="45"/>
      <c r="C198" s="67" t="s">
        <v>4</v>
      </c>
      <c r="D198" s="34"/>
      <c r="E198" s="34"/>
      <c r="F198" s="51"/>
      <c r="G198" s="52"/>
      <c r="H198" s="34"/>
      <c r="L198" s="64"/>
      <c r="M198" s="65"/>
      <c r="N198" s="65"/>
    </row>
    <row r="199" spans="2:14" hidden="1" x14ac:dyDescent="0.25">
      <c r="B199" s="45"/>
      <c r="C199" s="68" t="s">
        <v>133</v>
      </c>
      <c r="D199" s="126"/>
      <c r="E199" s="126"/>
      <c r="F199" s="126"/>
      <c r="G199" s="126"/>
      <c r="H199" s="126"/>
      <c r="L199" s="64"/>
      <c r="M199" s="65"/>
      <c r="N199" s="65"/>
    </row>
    <row r="200" spans="2:14" hidden="1" x14ac:dyDescent="0.25">
      <c r="B200" s="45"/>
      <c r="C200" s="61" t="s">
        <v>123</v>
      </c>
      <c r="D200" s="34"/>
      <c r="E200" s="34"/>
      <c r="F200" s="51"/>
      <c r="G200" s="52"/>
      <c r="H200" s="34"/>
      <c r="L200" s="64"/>
      <c r="M200" s="65"/>
      <c r="N200" s="65"/>
    </row>
    <row r="201" spans="2:14" hidden="1" x14ac:dyDescent="0.25">
      <c r="B201" s="45"/>
      <c r="C201" s="55">
        <v>35</v>
      </c>
      <c r="D201" s="34"/>
      <c r="E201" s="34"/>
      <c r="F201" s="51"/>
      <c r="G201" s="52"/>
      <c r="H201" s="34"/>
      <c r="L201" s="64"/>
      <c r="M201" s="65"/>
      <c r="N201" s="65"/>
    </row>
    <row r="202" spans="2:14" hidden="1" x14ac:dyDescent="0.25">
      <c r="B202" s="45"/>
      <c r="C202" s="68" t="s">
        <v>134</v>
      </c>
      <c r="D202" s="126"/>
      <c r="E202" s="126"/>
      <c r="F202" s="126"/>
      <c r="G202" s="126"/>
      <c r="H202" s="126"/>
      <c r="L202" s="64"/>
      <c r="M202" s="65"/>
      <c r="N202" s="65"/>
    </row>
    <row r="203" spans="2:14" hidden="1" x14ac:dyDescent="0.25">
      <c r="B203" s="45"/>
      <c r="C203" s="61" t="s">
        <v>123</v>
      </c>
      <c r="D203" s="34"/>
      <c r="E203" s="34"/>
      <c r="F203" s="51"/>
      <c r="G203" s="52"/>
      <c r="H203" s="34"/>
      <c r="L203" s="64"/>
      <c r="M203" s="65"/>
      <c r="N203" s="65"/>
    </row>
    <row r="204" spans="2:14" hidden="1" x14ac:dyDescent="0.25">
      <c r="B204" s="45"/>
      <c r="C204" s="55">
        <v>35</v>
      </c>
      <c r="D204" s="34"/>
      <c r="E204" s="34"/>
      <c r="F204" s="51"/>
      <c r="G204" s="52"/>
      <c r="H204" s="34"/>
      <c r="L204" s="64"/>
      <c r="M204" s="65"/>
      <c r="N204" s="65"/>
    </row>
    <row r="205" spans="2:14" hidden="1" x14ac:dyDescent="0.25">
      <c r="B205" s="45"/>
      <c r="C205" s="126" t="s">
        <v>135</v>
      </c>
      <c r="D205" s="126"/>
      <c r="E205" s="126"/>
      <c r="F205" s="126"/>
      <c r="G205" s="126"/>
      <c r="H205" s="126"/>
      <c r="L205" s="64"/>
      <c r="M205" s="65"/>
      <c r="N205" s="65"/>
    </row>
    <row r="206" spans="2:14" hidden="1" x14ac:dyDescent="0.25">
      <c r="B206" s="45"/>
      <c r="C206" s="61" t="s">
        <v>123</v>
      </c>
      <c r="D206" s="34"/>
      <c r="E206" s="34"/>
      <c r="F206" s="51"/>
      <c r="G206" s="52"/>
      <c r="H206" s="34"/>
      <c r="L206" s="64"/>
      <c r="M206" s="65"/>
      <c r="N206" s="65"/>
    </row>
    <row r="207" spans="2:14" hidden="1" x14ac:dyDescent="0.25">
      <c r="B207" s="45"/>
      <c r="C207" s="55">
        <v>35</v>
      </c>
      <c r="D207" s="34"/>
      <c r="E207" s="34"/>
      <c r="F207" s="51"/>
      <c r="G207" s="52"/>
      <c r="H207" s="34"/>
      <c r="L207" s="64"/>
      <c r="M207" s="65"/>
      <c r="N207" s="65"/>
    </row>
    <row r="208" spans="2:14" hidden="1" x14ac:dyDescent="0.25">
      <c r="B208" s="45"/>
      <c r="C208" s="67" t="s">
        <v>3</v>
      </c>
      <c r="D208" s="126"/>
      <c r="E208" s="126"/>
      <c r="F208" s="126"/>
      <c r="G208" s="126"/>
      <c r="H208" s="126"/>
      <c r="L208" s="64"/>
      <c r="M208" s="65"/>
      <c r="N208" s="65"/>
    </row>
    <row r="209" spans="2:14" hidden="1" x14ac:dyDescent="0.25">
      <c r="B209" s="45"/>
      <c r="C209" s="68" t="s">
        <v>133</v>
      </c>
      <c r="D209" s="126"/>
      <c r="E209" s="126"/>
      <c r="F209" s="126"/>
      <c r="G209" s="126"/>
      <c r="H209" s="126"/>
      <c r="L209" s="64"/>
      <c r="M209" s="65"/>
      <c r="N209" s="65"/>
    </row>
    <row r="210" spans="2:14" hidden="1" x14ac:dyDescent="0.25">
      <c r="B210" s="45"/>
      <c r="C210" s="61" t="s">
        <v>123</v>
      </c>
      <c r="D210" s="34"/>
      <c r="E210" s="34"/>
      <c r="F210" s="51"/>
      <c r="G210" s="52"/>
      <c r="H210" s="34"/>
      <c r="L210" s="64"/>
      <c r="M210" s="65"/>
      <c r="N210" s="65"/>
    </row>
    <row r="211" spans="2:14" hidden="1" x14ac:dyDescent="0.25">
      <c r="B211" s="45"/>
      <c r="C211" s="55">
        <v>35</v>
      </c>
      <c r="D211" s="34"/>
      <c r="E211" s="34"/>
      <c r="F211" s="51"/>
      <c r="G211" s="52"/>
      <c r="H211" s="34"/>
      <c r="L211" s="64"/>
      <c r="M211" s="65"/>
      <c r="N211" s="65"/>
    </row>
    <row r="212" spans="2:14" hidden="1" x14ac:dyDescent="0.25">
      <c r="B212" s="45"/>
      <c r="C212" s="68" t="s">
        <v>134</v>
      </c>
      <c r="D212" s="126"/>
      <c r="E212" s="126"/>
      <c r="F212" s="126"/>
      <c r="G212" s="126"/>
      <c r="H212" s="126"/>
      <c r="L212" s="64"/>
      <c r="M212" s="65"/>
      <c r="N212" s="65"/>
    </row>
    <row r="213" spans="2:14" hidden="1" x14ac:dyDescent="0.25">
      <c r="B213" s="45"/>
      <c r="C213" s="61" t="s">
        <v>123</v>
      </c>
      <c r="D213" s="34"/>
      <c r="E213" s="34"/>
      <c r="F213" s="51"/>
      <c r="G213" s="52"/>
      <c r="H213" s="34"/>
      <c r="L213" s="64"/>
      <c r="M213" s="65"/>
      <c r="N213" s="65"/>
    </row>
    <row r="214" spans="2:14" hidden="1" x14ac:dyDescent="0.25">
      <c r="B214" s="45"/>
      <c r="C214" s="55">
        <v>35</v>
      </c>
      <c r="D214" s="34"/>
      <c r="E214" s="34"/>
      <c r="F214" s="51"/>
      <c r="G214" s="52"/>
      <c r="H214" s="34"/>
      <c r="L214" s="64"/>
      <c r="M214" s="65"/>
      <c r="N214" s="65"/>
    </row>
    <row r="215" spans="2:14" hidden="1" x14ac:dyDescent="0.25">
      <c r="B215" s="45"/>
      <c r="C215" s="126" t="s">
        <v>135</v>
      </c>
      <c r="D215" s="126"/>
      <c r="E215" s="126"/>
      <c r="F215" s="126"/>
      <c r="G215" s="126"/>
      <c r="H215" s="126"/>
      <c r="L215" s="64"/>
      <c r="M215" s="65"/>
      <c r="N215" s="65"/>
    </row>
    <row r="216" spans="2:14" hidden="1" x14ac:dyDescent="0.25">
      <c r="B216" s="45"/>
      <c r="C216" s="61" t="s">
        <v>123</v>
      </c>
      <c r="D216" s="34"/>
      <c r="E216" s="34"/>
      <c r="F216" s="51"/>
      <c r="G216" s="52"/>
      <c r="H216" s="34"/>
      <c r="L216" s="64"/>
      <c r="M216" s="65"/>
      <c r="N216" s="65"/>
    </row>
    <row r="217" spans="2:14" hidden="1" x14ac:dyDescent="0.25">
      <c r="B217" s="45"/>
      <c r="C217" s="55">
        <v>35</v>
      </c>
      <c r="D217" s="34"/>
      <c r="E217" s="34"/>
      <c r="F217" s="51"/>
      <c r="G217" s="52"/>
      <c r="H217" s="34"/>
      <c r="L217" s="64"/>
      <c r="M217" s="65"/>
      <c r="N217" s="65"/>
    </row>
    <row r="218" spans="2:14" hidden="1" x14ac:dyDescent="0.25">
      <c r="B218" s="45"/>
      <c r="C218" s="67" t="s">
        <v>5</v>
      </c>
      <c r="D218" s="34"/>
      <c r="E218" s="34"/>
      <c r="F218" s="51"/>
      <c r="G218" s="52"/>
      <c r="H218" s="34"/>
      <c r="L218" s="64"/>
      <c r="M218" s="65"/>
      <c r="N218" s="65"/>
    </row>
    <row r="219" spans="2:14" hidden="1" x14ac:dyDescent="0.25">
      <c r="B219" s="45"/>
      <c r="C219" s="68" t="s">
        <v>133</v>
      </c>
      <c r="D219" s="126"/>
      <c r="E219" s="126"/>
      <c r="F219" s="126"/>
      <c r="G219" s="126"/>
      <c r="H219" s="126"/>
      <c r="L219" s="64"/>
      <c r="M219" s="65"/>
      <c r="N219" s="65"/>
    </row>
    <row r="220" spans="2:14" hidden="1" x14ac:dyDescent="0.25">
      <c r="B220" s="45"/>
      <c r="C220" s="61" t="s">
        <v>123</v>
      </c>
      <c r="D220" s="34"/>
      <c r="E220" s="34"/>
      <c r="F220" s="51"/>
      <c r="G220" s="52"/>
      <c r="H220" s="34"/>
      <c r="L220" s="64"/>
      <c r="M220" s="65"/>
      <c r="N220" s="65"/>
    </row>
    <row r="221" spans="2:14" hidden="1" x14ac:dyDescent="0.25">
      <c r="B221" s="45"/>
      <c r="C221" s="55">
        <v>35</v>
      </c>
      <c r="D221" s="34"/>
      <c r="E221" s="34"/>
      <c r="F221" s="51"/>
      <c r="G221" s="52"/>
      <c r="H221" s="34"/>
      <c r="L221" s="64"/>
      <c r="M221" s="65"/>
      <c r="N221" s="65"/>
    </row>
    <row r="222" spans="2:14" hidden="1" x14ac:dyDescent="0.25">
      <c r="B222" s="45"/>
      <c r="C222" s="68" t="s">
        <v>134</v>
      </c>
      <c r="D222" s="126"/>
      <c r="E222" s="126"/>
      <c r="F222" s="126"/>
      <c r="G222" s="126"/>
      <c r="H222" s="126"/>
      <c r="L222" s="64"/>
      <c r="M222" s="65"/>
      <c r="N222" s="65"/>
    </row>
    <row r="223" spans="2:14" hidden="1" x14ac:dyDescent="0.25">
      <c r="B223" s="45"/>
      <c r="C223" s="61" t="s">
        <v>123</v>
      </c>
      <c r="D223" s="34"/>
      <c r="E223" s="34"/>
      <c r="F223" s="51"/>
      <c r="G223" s="52"/>
      <c r="H223" s="34"/>
      <c r="L223" s="64"/>
      <c r="M223" s="65"/>
      <c r="N223" s="65"/>
    </row>
    <row r="224" spans="2:14" hidden="1" x14ac:dyDescent="0.25">
      <c r="B224" s="45"/>
      <c r="C224" s="55">
        <v>35</v>
      </c>
      <c r="D224" s="34"/>
      <c r="E224" s="34"/>
      <c r="F224" s="51"/>
      <c r="G224" s="52"/>
      <c r="H224" s="34"/>
      <c r="L224" s="64"/>
      <c r="M224" s="65"/>
      <c r="N224" s="65"/>
    </row>
    <row r="225" spans="2:14" hidden="1" x14ac:dyDescent="0.25">
      <c r="B225" s="45"/>
      <c r="C225" s="126" t="s">
        <v>135</v>
      </c>
      <c r="D225" s="126"/>
      <c r="E225" s="126"/>
      <c r="F225" s="126"/>
      <c r="G225" s="126"/>
      <c r="H225" s="126"/>
      <c r="L225" s="64"/>
      <c r="M225" s="65"/>
      <c r="N225" s="65"/>
    </row>
    <row r="226" spans="2:14" hidden="1" x14ac:dyDescent="0.25">
      <c r="B226" s="45"/>
      <c r="C226" s="61" t="s">
        <v>123</v>
      </c>
      <c r="D226" s="34"/>
      <c r="E226" s="34"/>
      <c r="F226" s="51"/>
      <c r="G226" s="52"/>
      <c r="H226" s="34"/>
      <c r="L226" s="64"/>
      <c r="M226" s="65"/>
      <c r="N226" s="65"/>
    </row>
    <row r="227" spans="2:14" hidden="1" x14ac:dyDescent="0.25">
      <c r="B227" s="45"/>
      <c r="C227" s="55">
        <v>35</v>
      </c>
      <c r="D227" s="34"/>
      <c r="E227" s="34"/>
      <c r="F227" s="51"/>
      <c r="G227" s="52"/>
      <c r="H227" s="34"/>
      <c r="L227" s="64"/>
      <c r="M227" s="65"/>
      <c r="N227" s="65"/>
    </row>
    <row r="228" spans="2:14" ht="20.25" hidden="1" x14ac:dyDescent="0.3">
      <c r="B228" s="45"/>
      <c r="C228" s="66" t="s">
        <v>136</v>
      </c>
      <c r="D228" s="34"/>
      <c r="E228" s="34"/>
      <c r="F228" s="51"/>
      <c r="G228" s="52"/>
      <c r="H228" s="34"/>
      <c r="L228" s="64"/>
      <c r="M228" s="65"/>
      <c r="N228" s="65"/>
    </row>
    <row r="229" spans="2:14" hidden="1" x14ac:dyDescent="0.25">
      <c r="B229" s="45"/>
      <c r="C229" s="67" t="s">
        <v>4</v>
      </c>
      <c r="D229" s="34"/>
      <c r="E229" s="34"/>
      <c r="F229" s="51"/>
      <c r="G229" s="52"/>
      <c r="H229" s="34"/>
      <c r="L229" s="64"/>
      <c r="M229" s="65"/>
      <c r="N229" s="65"/>
    </row>
    <row r="230" spans="2:14" hidden="1" x14ac:dyDescent="0.25">
      <c r="B230" s="45"/>
      <c r="C230" s="68" t="s">
        <v>133</v>
      </c>
      <c r="D230" s="126"/>
      <c r="E230" s="126"/>
      <c r="F230" s="126"/>
      <c r="G230" s="126"/>
      <c r="H230" s="126"/>
      <c r="L230" s="64"/>
      <c r="M230" s="65"/>
      <c r="N230" s="65"/>
    </row>
    <row r="231" spans="2:14" hidden="1" x14ac:dyDescent="0.25">
      <c r="B231" s="45"/>
      <c r="C231" s="61" t="s">
        <v>123</v>
      </c>
      <c r="D231" s="34"/>
      <c r="E231" s="34"/>
      <c r="F231" s="51"/>
      <c r="G231" s="52"/>
      <c r="H231" s="34"/>
      <c r="L231" s="64"/>
      <c r="M231" s="65"/>
      <c r="N231" s="65"/>
    </row>
    <row r="232" spans="2:14" hidden="1" x14ac:dyDescent="0.25">
      <c r="B232" s="45"/>
      <c r="C232" s="55">
        <v>35</v>
      </c>
      <c r="D232" s="34"/>
      <c r="E232" s="34"/>
      <c r="F232" s="51"/>
      <c r="G232" s="52"/>
      <c r="H232" s="34"/>
      <c r="L232" s="64"/>
      <c r="M232" s="65"/>
      <c r="N232" s="65"/>
    </row>
    <row r="233" spans="2:14" hidden="1" x14ac:dyDescent="0.25">
      <c r="B233" s="45"/>
      <c r="C233" s="68" t="s">
        <v>134</v>
      </c>
      <c r="D233" s="126"/>
      <c r="E233" s="126"/>
      <c r="F233" s="126"/>
      <c r="G233" s="126"/>
      <c r="H233" s="126"/>
      <c r="L233" s="64"/>
      <c r="M233" s="65"/>
      <c r="N233" s="65"/>
    </row>
    <row r="234" spans="2:14" hidden="1" x14ac:dyDescent="0.25">
      <c r="B234" s="45"/>
      <c r="C234" s="61" t="s">
        <v>123</v>
      </c>
      <c r="D234" s="34"/>
      <c r="E234" s="34"/>
      <c r="F234" s="51"/>
      <c r="G234" s="52"/>
      <c r="H234" s="34"/>
      <c r="L234" s="64"/>
      <c r="M234" s="65"/>
      <c r="N234" s="65"/>
    </row>
    <row r="235" spans="2:14" hidden="1" x14ac:dyDescent="0.25">
      <c r="B235" s="45"/>
      <c r="C235" s="55">
        <v>35</v>
      </c>
      <c r="D235" s="34"/>
      <c r="E235" s="34"/>
      <c r="F235" s="51"/>
      <c r="G235" s="52"/>
      <c r="H235" s="34"/>
      <c r="L235" s="64"/>
      <c r="M235" s="65"/>
      <c r="N235" s="65"/>
    </row>
    <row r="236" spans="2:14" hidden="1" x14ac:dyDescent="0.25">
      <c r="B236" s="45"/>
      <c r="C236" s="126" t="s">
        <v>135</v>
      </c>
      <c r="D236" s="126"/>
      <c r="E236" s="126"/>
      <c r="F236" s="126"/>
      <c r="G236" s="126"/>
      <c r="H236" s="126"/>
      <c r="L236" s="64"/>
      <c r="M236" s="65"/>
      <c r="N236" s="65"/>
    </row>
    <row r="237" spans="2:14" hidden="1" x14ac:dyDescent="0.25">
      <c r="B237" s="45"/>
      <c r="C237" s="61" t="s">
        <v>123</v>
      </c>
      <c r="D237" s="34"/>
      <c r="E237" s="34"/>
      <c r="F237" s="51"/>
      <c r="G237" s="52"/>
      <c r="H237" s="34"/>
      <c r="L237" s="64"/>
      <c r="M237" s="65"/>
      <c r="N237" s="65"/>
    </row>
    <row r="238" spans="2:14" hidden="1" x14ac:dyDescent="0.25">
      <c r="B238" s="45"/>
      <c r="C238" s="55">
        <v>35</v>
      </c>
      <c r="D238" s="34"/>
      <c r="E238" s="34"/>
      <c r="F238" s="51"/>
      <c r="G238" s="52"/>
      <c r="H238" s="34"/>
      <c r="L238" s="64"/>
      <c r="M238" s="65"/>
      <c r="N238" s="65"/>
    </row>
    <row r="239" spans="2:14" hidden="1" x14ac:dyDescent="0.25">
      <c r="B239" s="45"/>
      <c r="C239" s="67" t="s">
        <v>3</v>
      </c>
      <c r="D239" s="126"/>
      <c r="E239" s="126"/>
      <c r="F239" s="126"/>
      <c r="G239" s="126"/>
      <c r="H239" s="126"/>
      <c r="L239" s="64"/>
      <c r="M239" s="65"/>
      <c r="N239" s="65"/>
    </row>
    <row r="240" spans="2:14" hidden="1" x14ac:dyDescent="0.25">
      <c r="B240" s="45"/>
      <c r="C240" s="68" t="s">
        <v>133</v>
      </c>
      <c r="D240" s="126"/>
      <c r="E240" s="126"/>
      <c r="F240" s="126"/>
      <c r="G240" s="126"/>
      <c r="H240" s="126"/>
      <c r="L240" s="64"/>
      <c r="M240" s="65"/>
      <c r="N240" s="65"/>
    </row>
    <row r="241" spans="2:14" hidden="1" x14ac:dyDescent="0.25">
      <c r="B241" s="45"/>
      <c r="C241" s="61" t="s">
        <v>123</v>
      </c>
      <c r="D241" s="34"/>
      <c r="E241" s="34"/>
      <c r="F241" s="51"/>
      <c r="G241" s="52"/>
      <c r="H241" s="34"/>
      <c r="L241" s="64"/>
      <c r="M241" s="65"/>
      <c r="N241" s="65"/>
    </row>
    <row r="242" spans="2:14" hidden="1" x14ac:dyDescent="0.25">
      <c r="B242" s="45"/>
      <c r="C242" s="55">
        <v>35</v>
      </c>
      <c r="D242" s="34"/>
      <c r="E242" s="34"/>
      <c r="F242" s="51"/>
      <c r="G242" s="52"/>
      <c r="H242" s="34"/>
      <c r="L242" s="64"/>
      <c r="M242" s="65"/>
      <c r="N242" s="65"/>
    </row>
    <row r="243" spans="2:14" hidden="1" x14ac:dyDescent="0.25">
      <c r="B243" s="45"/>
      <c r="C243" s="68" t="s">
        <v>134</v>
      </c>
      <c r="D243" s="126"/>
      <c r="E243" s="126"/>
      <c r="F243" s="126"/>
      <c r="G243" s="126"/>
      <c r="H243" s="126"/>
      <c r="L243" s="64"/>
      <c r="M243" s="65"/>
      <c r="N243" s="65"/>
    </row>
    <row r="244" spans="2:14" hidden="1" x14ac:dyDescent="0.25">
      <c r="B244" s="45"/>
      <c r="C244" s="61" t="s">
        <v>123</v>
      </c>
      <c r="D244" s="34"/>
      <c r="E244" s="34"/>
      <c r="F244" s="51"/>
      <c r="G244" s="52"/>
      <c r="H244" s="34"/>
      <c r="L244" s="64"/>
      <c r="M244" s="65"/>
      <c r="N244" s="65"/>
    </row>
    <row r="245" spans="2:14" hidden="1" x14ac:dyDescent="0.25">
      <c r="B245" s="45"/>
      <c r="C245" s="55">
        <v>35</v>
      </c>
      <c r="D245" s="34"/>
      <c r="E245" s="34"/>
      <c r="F245" s="51"/>
      <c r="G245" s="52"/>
      <c r="H245" s="34"/>
      <c r="L245" s="64"/>
      <c r="M245" s="65"/>
      <c r="N245" s="65"/>
    </row>
    <row r="246" spans="2:14" hidden="1" x14ac:dyDescent="0.25">
      <c r="B246" s="45"/>
      <c r="C246" s="126" t="s">
        <v>135</v>
      </c>
      <c r="D246" s="126"/>
      <c r="E246" s="126"/>
      <c r="F246" s="126"/>
      <c r="G246" s="126"/>
      <c r="H246" s="126"/>
      <c r="L246" s="64"/>
      <c r="M246" s="65"/>
      <c r="N246" s="65"/>
    </row>
    <row r="247" spans="2:14" hidden="1" x14ac:dyDescent="0.25">
      <c r="B247" s="45"/>
      <c r="C247" s="61" t="s">
        <v>123</v>
      </c>
      <c r="D247" s="34"/>
      <c r="E247" s="34"/>
      <c r="F247" s="51"/>
      <c r="G247" s="52"/>
      <c r="H247" s="34"/>
      <c r="L247" s="64"/>
      <c r="M247" s="65"/>
      <c r="N247" s="65"/>
    </row>
    <row r="248" spans="2:14" hidden="1" x14ac:dyDescent="0.25">
      <c r="B248" s="45"/>
      <c r="C248" s="55">
        <v>35</v>
      </c>
      <c r="D248" s="34"/>
      <c r="E248" s="34"/>
      <c r="F248" s="51"/>
      <c r="G248" s="52"/>
      <c r="H248" s="34"/>
      <c r="L248" s="64"/>
      <c r="M248" s="65"/>
      <c r="N248" s="65"/>
    </row>
    <row r="249" spans="2:14" hidden="1" x14ac:dyDescent="0.25">
      <c r="B249" s="45"/>
      <c r="C249" s="67" t="s">
        <v>5</v>
      </c>
      <c r="D249" s="34"/>
      <c r="E249" s="34"/>
      <c r="F249" s="51"/>
      <c r="G249" s="52"/>
      <c r="H249" s="34"/>
      <c r="L249" s="64"/>
      <c r="M249" s="65"/>
      <c r="N249" s="65"/>
    </row>
    <row r="250" spans="2:14" hidden="1" x14ac:dyDescent="0.25">
      <c r="B250" s="45"/>
      <c r="C250" s="68" t="s">
        <v>133</v>
      </c>
      <c r="D250" s="126"/>
      <c r="E250" s="126"/>
      <c r="F250" s="126"/>
      <c r="G250" s="126"/>
      <c r="H250" s="126"/>
      <c r="L250" s="64"/>
      <c r="M250" s="65"/>
      <c r="N250" s="65"/>
    </row>
    <row r="251" spans="2:14" hidden="1" x14ac:dyDescent="0.25">
      <c r="B251" s="45"/>
      <c r="C251" s="61" t="s">
        <v>123</v>
      </c>
      <c r="D251" s="34"/>
      <c r="E251" s="34"/>
      <c r="F251" s="51"/>
      <c r="G251" s="52"/>
      <c r="H251" s="34"/>
      <c r="L251" s="64"/>
      <c r="M251" s="65"/>
      <c r="N251" s="65"/>
    </row>
    <row r="252" spans="2:14" hidden="1" x14ac:dyDescent="0.25">
      <c r="B252" s="45"/>
      <c r="C252" s="55">
        <v>35</v>
      </c>
      <c r="D252" s="34"/>
      <c r="E252" s="34"/>
      <c r="F252" s="51"/>
      <c r="G252" s="52"/>
      <c r="H252" s="34"/>
      <c r="L252" s="64"/>
      <c r="M252" s="65"/>
      <c r="N252" s="65"/>
    </row>
    <row r="253" spans="2:14" hidden="1" x14ac:dyDescent="0.25">
      <c r="B253" s="45"/>
      <c r="C253" s="68" t="s">
        <v>134</v>
      </c>
      <c r="D253" s="126"/>
      <c r="E253" s="126"/>
      <c r="F253" s="126"/>
      <c r="G253" s="126"/>
      <c r="H253" s="126"/>
      <c r="L253" s="64"/>
      <c r="M253" s="65"/>
      <c r="N253" s="65"/>
    </row>
    <row r="254" spans="2:14" hidden="1" x14ac:dyDescent="0.25">
      <c r="B254" s="45"/>
      <c r="C254" s="61" t="s">
        <v>123</v>
      </c>
      <c r="D254" s="34"/>
      <c r="E254" s="34"/>
      <c r="F254" s="51"/>
      <c r="G254" s="52"/>
      <c r="H254" s="34"/>
      <c r="L254" s="64"/>
      <c r="M254" s="65"/>
      <c r="N254" s="65"/>
    </row>
    <row r="255" spans="2:14" hidden="1" x14ac:dyDescent="0.25">
      <c r="B255" s="45"/>
      <c r="C255" s="55">
        <v>35</v>
      </c>
      <c r="D255" s="34"/>
      <c r="E255" s="34"/>
      <c r="F255" s="51"/>
      <c r="G255" s="52"/>
      <c r="H255" s="34"/>
      <c r="L255" s="64"/>
      <c r="M255" s="65"/>
      <c r="N255" s="65"/>
    </row>
    <row r="256" spans="2:14" ht="18" hidden="1" x14ac:dyDescent="0.25">
      <c r="B256" s="45"/>
      <c r="C256" s="69" t="s">
        <v>137</v>
      </c>
      <c r="D256" s="34"/>
      <c r="E256" s="34"/>
      <c r="F256" s="51"/>
      <c r="G256" s="52"/>
      <c r="H256" s="34"/>
      <c r="L256" s="64"/>
      <c r="M256" s="65"/>
      <c r="N256" s="65"/>
    </row>
    <row r="257" spans="2:14" ht="20.25" hidden="1" x14ac:dyDescent="0.3">
      <c r="B257" s="45"/>
      <c r="C257" s="66" t="s">
        <v>138</v>
      </c>
      <c r="D257" s="34"/>
      <c r="E257" s="34"/>
      <c r="F257" s="51"/>
      <c r="G257" s="52"/>
      <c r="H257" s="34"/>
      <c r="L257" s="64"/>
      <c r="M257" s="65"/>
      <c r="N257" s="65"/>
    </row>
    <row r="258" spans="2:14" hidden="1" x14ac:dyDescent="0.25">
      <c r="B258" s="45"/>
      <c r="C258" s="67" t="s">
        <v>4</v>
      </c>
      <c r="D258" s="34"/>
      <c r="E258" s="34"/>
      <c r="F258" s="51"/>
      <c r="G258" s="52"/>
      <c r="H258" s="34"/>
      <c r="L258" s="64"/>
      <c r="M258" s="65"/>
      <c r="N258" s="65"/>
    </row>
    <row r="259" spans="2:14" hidden="1" x14ac:dyDescent="0.25">
      <c r="B259" s="45"/>
      <c r="C259" s="68" t="s">
        <v>133</v>
      </c>
      <c r="D259" s="126"/>
      <c r="E259" s="126"/>
      <c r="F259" s="126"/>
      <c r="G259" s="126"/>
      <c r="H259" s="126"/>
      <c r="L259" s="64"/>
      <c r="M259" s="65"/>
      <c r="N259" s="65"/>
    </row>
    <row r="260" spans="2:14" hidden="1" x14ac:dyDescent="0.25">
      <c r="B260" s="45"/>
      <c r="C260" s="61" t="s">
        <v>123</v>
      </c>
      <c r="D260" s="34"/>
      <c r="E260" s="34"/>
      <c r="F260" s="51"/>
      <c r="G260" s="52"/>
      <c r="H260" s="34"/>
      <c r="L260" s="64"/>
      <c r="M260" s="65"/>
      <c r="N260" s="65"/>
    </row>
    <row r="261" spans="2:14" hidden="1" x14ac:dyDescent="0.25">
      <c r="B261" s="45"/>
      <c r="C261" s="55">
        <v>35</v>
      </c>
      <c r="D261" s="34"/>
      <c r="E261" s="34"/>
      <c r="F261" s="51"/>
      <c r="G261" s="52"/>
      <c r="H261" s="34"/>
      <c r="L261" s="64"/>
      <c r="M261" s="65"/>
      <c r="N261" s="65"/>
    </row>
    <row r="262" spans="2:14" hidden="1" x14ac:dyDescent="0.25">
      <c r="B262" s="45"/>
      <c r="C262" s="68" t="s">
        <v>134</v>
      </c>
      <c r="D262" s="126"/>
      <c r="E262" s="126"/>
      <c r="F262" s="126"/>
      <c r="G262" s="126"/>
      <c r="H262" s="126"/>
      <c r="L262" s="64"/>
      <c r="M262" s="65"/>
      <c r="N262" s="65"/>
    </row>
    <row r="263" spans="2:14" hidden="1" x14ac:dyDescent="0.25">
      <c r="B263" s="45"/>
      <c r="C263" s="61" t="s">
        <v>123</v>
      </c>
      <c r="D263" s="34"/>
      <c r="E263" s="34"/>
      <c r="F263" s="51"/>
      <c r="G263" s="52"/>
      <c r="H263" s="34"/>
      <c r="L263" s="64"/>
      <c r="M263" s="65"/>
      <c r="N263" s="65"/>
    </row>
    <row r="264" spans="2:14" hidden="1" x14ac:dyDescent="0.25">
      <c r="B264" s="45"/>
      <c r="C264" s="55">
        <v>35</v>
      </c>
      <c r="D264" s="34"/>
      <c r="E264" s="34"/>
      <c r="F264" s="51"/>
      <c r="G264" s="52"/>
      <c r="H264" s="34"/>
      <c r="L264" s="64"/>
      <c r="M264" s="65"/>
      <c r="N264" s="65"/>
    </row>
    <row r="265" spans="2:14" hidden="1" x14ac:dyDescent="0.25">
      <c r="B265" s="45"/>
      <c r="C265" s="126" t="s">
        <v>135</v>
      </c>
      <c r="D265" s="126"/>
      <c r="E265" s="126"/>
      <c r="F265" s="126"/>
      <c r="G265" s="126"/>
      <c r="H265" s="126"/>
      <c r="L265" s="64"/>
      <c r="M265" s="65"/>
      <c r="N265" s="65"/>
    </row>
    <row r="266" spans="2:14" hidden="1" x14ac:dyDescent="0.25">
      <c r="B266" s="45"/>
      <c r="C266" s="61" t="s">
        <v>123</v>
      </c>
      <c r="D266" s="34"/>
      <c r="E266" s="34"/>
      <c r="F266" s="51"/>
      <c r="G266" s="52"/>
      <c r="H266" s="34"/>
      <c r="L266" s="64"/>
      <c r="M266" s="65"/>
      <c r="N266" s="65"/>
    </row>
    <row r="267" spans="2:14" hidden="1" x14ac:dyDescent="0.25">
      <c r="B267" s="45"/>
      <c r="C267" s="55">
        <v>35</v>
      </c>
      <c r="D267" s="34"/>
      <c r="E267" s="34"/>
      <c r="F267" s="51"/>
      <c r="G267" s="52"/>
      <c r="H267" s="34"/>
      <c r="L267" s="64"/>
      <c r="M267" s="65"/>
      <c r="N267" s="65"/>
    </row>
    <row r="268" spans="2:14" hidden="1" x14ac:dyDescent="0.25">
      <c r="B268" s="45"/>
      <c r="C268" s="67" t="s">
        <v>3</v>
      </c>
      <c r="D268" s="126"/>
      <c r="E268" s="126"/>
      <c r="F268" s="126"/>
      <c r="G268" s="126"/>
      <c r="H268" s="126"/>
      <c r="L268" s="64"/>
      <c r="M268" s="65"/>
      <c r="N268" s="65"/>
    </row>
    <row r="269" spans="2:14" hidden="1" x14ac:dyDescent="0.25">
      <c r="B269" s="45"/>
      <c r="C269" s="68" t="s">
        <v>133</v>
      </c>
      <c r="D269" s="126"/>
      <c r="E269" s="126"/>
      <c r="F269" s="126"/>
      <c r="G269" s="126"/>
      <c r="H269" s="126"/>
      <c r="L269" s="64"/>
      <c r="M269" s="65"/>
      <c r="N269" s="65"/>
    </row>
    <row r="270" spans="2:14" hidden="1" x14ac:dyDescent="0.25">
      <c r="B270" s="45"/>
      <c r="C270" s="61" t="s">
        <v>123</v>
      </c>
      <c r="D270" s="34"/>
      <c r="E270" s="34"/>
      <c r="F270" s="51"/>
      <c r="G270" s="52"/>
      <c r="H270" s="34"/>
      <c r="L270" s="64"/>
      <c r="M270" s="65"/>
      <c r="N270" s="65"/>
    </row>
    <row r="271" spans="2:14" hidden="1" x14ac:dyDescent="0.25">
      <c r="B271" s="45"/>
      <c r="C271" s="55">
        <v>35</v>
      </c>
      <c r="D271" s="34"/>
      <c r="E271" s="34"/>
      <c r="F271" s="51"/>
      <c r="G271" s="52"/>
      <c r="H271" s="34"/>
      <c r="L271" s="64"/>
      <c r="M271" s="65"/>
      <c r="N271" s="65"/>
    </row>
    <row r="272" spans="2:14" hidden="1" x14ac:dyDescent="0.25">
      <c r="B272" s="45"/>
      <c r="C272" s="68" t="s">
        <v>134</v>
      </c>
      <c r="D272" s="126"/>
      <c r="E272" s="126"/>
      <c r="F272" s="126"/>
      <c r="G272" s="126"/>
      <c r="H272" s="126"/>
      <c r="L272" s="64"/>
      <c r="M272" s="65"/>
      <c r="N272" s="65"/>
    </row>
    <row r="273" spans="2:14" hidden="1" x14ac:dyDescent="0.25">
      <c r="B273" s="45"/>
      <c r="C273" s="61" t="s">
        <v>123</v>
      </c>
      <c r="D273" s="34"/>
      <c r="E273" s="34"/>
      <c r="F273" s="51"/>
      <c r="G273" s="52"/>
      <c r="H273" s="34"/>
      <c r="L273" s="64"/>
      <c r="M273" s="65"/>
      <c r="N273" s="65"/>
    </row>
    <row r="274" spans="2:14" hidden="1" x14ac:dyDescent="0.25">
      <c r="B274" s="45"/>
      <c r="C274" s="55">
        <v>35</v>
      </c>
      <c r="D274" s="34"/>
      <c r="E274" s="34"/>
      <c r="F274" s="51"/>
      <c r="G274" s="52"/>
      <c r="H274" s="34"/>
      <c r="L274" s="64"/>
      <c r="M274" s="65"/>
      <c r="N274" s="65"/>
    </row>
    <row r="275" spans="2:14" hidden="1" x14ac:dyDescent="0.25">
      <c r="B275" s="45"/>
      <c r="C275" s="126" t="s">
        <v>135</v>
      </c>
      <c r="D275" s="126"/>
      <c r="E275" s="126"/>
      <c r="F275" s="126"/>
      <c r="G275" s="126"/>
      <c r="H275" s="126"/>
      <c r="L275" s="64"/>
      <c r="M275" s="65"/>
      <c r="N275" s="65"/>
    </row>
    <row r="276" spans="2:14" hidden="1" x14ac:dyDescent="0.25">
      <c r="B276" s="45"/>
      <c r="C276" s="61" t="s">
        <v>123</v>
      </c>
      <c r="D276" s="34"/>
      <c r="E276" s="34"/>
      <c r="F276" s="51"/>
      <c r="G276" s="52"/>
      <c r="H276" s="34"/>
      <c r="L276" s="64"/>
      <c r="M276" s="65"/>
      <c r="N276" s="65"/>
    </row>
    <row r="277" spans="2:14" hidden="1" x14ac:dyDescent="0.25">
      <c r="B277" s="45"/>
      <c r="C277" s="55">
        <v>35</v>
      </c>
      <c r="D277" s="34"/>
      <c r="E277" s="34"/>
      <c r="F277" s="51"/>
      <c r="G277" s="52"/>
      <c r="H277" s="34"/>
      <c r="L277" s="64"/>
      <c r="M277" s="65"/>
      <c r="N277" s="65"/>
    </row>
    <row r="278" spans="2:14" hidden="1" x14ac:dyDescent="0.25">
      <c r="B278" s="45"/>
      <c r="C278" s="67" t="s">
        <v>5</v>
      </c>
      <c r="D278" s="34"/>
      <c r="E278" s="34"/>
      <c r="F278" s="51"/>
      <c r="G278" s="52"/>
      <c r="H278" s="34"/>
      <c r="L278" s="64"/>
      <c r="M278" s="65"/>
      <c r="N278" s="65"/>
    </row>
    <row r="279" spans="2:14" hidden="1" x14ac:dyDescent="0.25">
      <c r="B279" s="45"/>
      <c r="C279" s="68" t="s">
        <v>133</v>
      </c>
      <c r="D279" s="126"/>
      <c r="E279" s="126"/>
      <c r="F279" s="126"/>
      <c r="G279" s="126"/>
      <c r="H279" s="126"/>
      <c r="L279" s="64"/>
      <c r="M279" s="65"/>
      <c r="N279" s="65"/>
    </row>
    <row r="280" spans="2:14" hidden="1" x14ac:dyDescent="0.25">
      <c r="B280" s="45"/>
      <c r="C280" s="61" t="s">
        <v>123</v>
      </c>
      <c r="D280" s="34"/>
      <c r="E280" s="34"/>
      <c r="F280" s="51"/>
      <c r="G280" s="52"/>
      <c r="H280" s="34"/>
      <c r="L280" s="64"/>
      <c r="M280" s="65"/>
      <c r="N280" s="65"/>
    </row>
    <row r="281" spans="2:14" hidden="1" x14ac:dyDescent="0.25">
      <c r="B281" s="45"/>
      <c r="C281" s="55">
        <v>35</v>
      </c>
      <c r="D281" s="34"/>
      <c r="E281" s="34"/>
      <c r="F281" s="51"/>
      <c r="G281" s="52"/>
      <c r="H281" s="34"/>
      <c r="L281" s="64"/>
      <c r="M281" s="65"/>
      <c r="N281" s="65"/>
    </row>
    <row r="282" spans="2:14" hidden="1" x14ac:dyDescent="0.25">
      <c r="B282" s="45"/>
      <c r="C282" s="68" t="s">
        <v>134</v>
      </c>
      <c r="D282" s="126"/>
      <c r="E282" s="126"/>
      <c r="F282" s="126"/>
      <c r="G282" s="126"/>
      <c r="H282" s="126"/>
      <c r="L282" s="64"/>
      <c r="M282" s="65"/>
      <c r="N282" s="65"/>
    </row>
    <row r="283" spans="2:14" hidden="1" x14ac:dyDescent="0.25">
      <c r="B283" s="45"/>
      <c r="C283" s="61" t="s">
        <v>123</v>
      </c>
      <c r="D283" s="34"/>
      <c r="E283" s="34"/>
      <c r="F283" s="51"/>
      <c r="G283" s="52"/>
      <c r="H283" s="34"/>
      <c r="L283" s="64"/>
      <c r="M283" s="65"/>
      <c r="N283" s="65"/>
    </row>
    <row r="284" spans="2:14" hidden="1" x14ac:dyDescent="0.25">
      <c r="B284" s="45"/>
      <c r="C284" s="55">
        <v>35</v>
      </c>
      <c r="D284" s="34"/>
      <c r="E284" s="34"/>
      <c r="F284" s="51"/>
      <c r="G284" s="52"/>
      <c r="H284" s="34"/>
      <c r="L284" s="64"/>
      <c r="M284" s="65"/>
      <c r="N284" s="65"/>
    </row>
    <row r="285" spans="2:14" ht="20.25" hidden="1" x14ac:dyDescent="0.3">
      <c r="B285" s="45"/>
      <c r="C285" s="66" t="s">
        <v>136</v>
      </c>
      <c r="D285" s="34"/>
      <c r="E285" s="34"/>
      <c r="F285" s="51"/>
      <c r="G285" s="52"/>
      <c r="H285" s="34"/>
      <c r="L285" s="64"/>
      <c r="M285" s="65"/>
      <c r="N285" s="65"/>
    </row>
    <row r="286" spans="2:14" hidden="1" x14ac:dyDescent="0.25">
      <c r="B286" s="45"/>
      <c r="C286" s="67" t="s">
        <v>4</v>
      </c>
      <c r="D286" s="34"/>
      <c r="E286" s="34"/>
      <c r="F286" s="51"/>
      <c r="G286" s="52"/>
      <c r="H286" s="34"/>
      <c r="L286" s="64"/>
      <c r="M286" s="65"/>
      <c r="N286" s="65"/>
    </row>
    <row r="287" spans="2:14" hidden="1" x14ac:dyDescent="0.25">
      <c r="B287" s="45"/>
      <c r="C287" s="68" t="s">
        <v>133</v>
      </c>
      <c r="D287" s="126"/>
      <c r="E287" s="126"/>
      <c r="F287" s="126"/>
      <c r="G287" s="126"/>
      <c r="H287" s="126"/>
      <c r="L287" s="64"/>
      <c r="M287" s="65"/>
      <c r="N287" s="65"/>
    </row>
    <row r="288" spans="2:14" hidden="1" x14ac:dyDescent="0.25">
      <c r="B288" s="45"/>
      <c r="C288" s="61" t="s">
        <v>123</v>
      </c>
      <c r="D288" s="34"/>
      <c r="E288" s="34"/>
      <c r="F288" s="51"/>
      <c r="G288" s="52"/>
      <c r="H288" s="34"/>
      <c r="L288" s="64"/>
      <c r="M288" s="65"/>
      <c r="N288" s="65"/>
    </row>
    <row r="289" spans="2:14" hidden="1" x14ac:dyDescent="0.25">
      <c r="B289" s="45"/>
      <c r="C289" s="55">
        <v>35</v>
      </c>
      <c r="D289" s="34"/>
      <c r="E289" s="34"/>
      <c r="F289" s="51"/>
      <c r="G289" s="52"/>
      <c r="H289" s="34"/>
      <c r="L289" s="64"/>
      <c r="M289" s="65"/>
      <c r="N289" s="65"/>
    </row>
    <row r="290" spans="2:14" hidden="1" x14ac:dyDescent="0.25">
      <c r="B290" s="45"/>
      <c r="C290" s="68" t="s">
        <v>134</v>
      </c>
      <c r="D290" s="126"/>
      <c r="E290" s="126"/>
      <c r="F290" s="126"/>
      <c r="G290" s="126"/>
      <c r="H290" s="126"/>
      <c r="L290" s="64"/>
      <c r="M290" s="65"/>
      <c r="N290" s="65"/>
    </row>
    <row r="291" spans="2:14" hidden="1" x14ac:dyDescent="0.25">
      <c r="B291" s="45"/>
      <c r="C291" s="61" t="s">
        <v>123</v>
      </c>
      <c r="D291" s="34"/>
      <c r="E291" s="34"/>
      <c r="F291" s="51"/>
      <c r="G291" s="52"/>
      <c r="H291" s="34"/>
      <c r="L291" s="64"/>
      <c r="M291" s="65"/>
      <c r="N291" s="65"/>
    </row>
    <row r="292" spans="2:14" hidden="1" x14ac:dyDescent="0.25">
      <c r="B292" s="45"/>
      <c r="C292" s="55">
        <v>35</v>
      </c>
      <c r="D292" s="34"/>
      <c r="E292" s="34"/>
      <c r="F292" s="51"/>
      <c r="G292" s="52"/>
      <c r="H292" s="34"/>
      <c r="L292" s="64"/>
      <c r="M292" s="65"/>
      <c r="N292" s="65"/>
    </row>
    <row r="293" spans="2:14" hidden="1" x14ac:dyDescent="0.25">
      <c r="B293" s="45"/>
      <c r="C293" s="126" t="s">
        <v>135</v>
      </c>
      <c r="D293" s="126"/>
      <c r="E293" s="126"/>
      <c r="F293" s="126"/>
      <c r="G293" s="126"/>
      <c r="H293" s="126"/>
      <c r="L293" s="64"/>
      <c r="M293" s="65"/>
      <c r="N293" s="65"/>
    </row>
    <row r="294" spans="2:14" hidden="1" x14ac:dyDescent="0.25">
      <c r="B294" s="45"/>
      <c r="C294" s="61" t="s">
        <v>123</v>
      </c>
      <c r="D294" s="34"/>
      <c r="E294" s="34"/>
      <c r="F294" s="51"/>
      <c r="G294" s="52"/>
      <c r="H294" s="34"/>
      <c r="L294" s="64"/>
      <c r="M294" s="65"/>
      <c r="N294" s="65"/>
    </row>
    <row r="295" spans="2:14" hidden="1" x14ac:dyDescent="0.25">
      <c r="B295" s="45"/>
      <c r="C295" s="55">
        <v>35</v>
      </c>
      <c r="D295" s="34"/>
      <c r="E295" s="34"/>
      <c r="F295" s="51"/>
      <c r="G295" s="52"/>
      <c r="H295" s="34"/>
      <c r="L295" s="64"/>
      <c r="M295" s="65"/>
      <c r="N295" s="65"/>
    </row>
    <row r="296" spans="2:14" hidden="1" x14ac:dyDescent="0.25">
      <c r="B296" s="45"/>
      <c r="C296" s="67" t="s">
        <v>3</v>
      </c>
      <c r="D296" s="126"/>
      <c r="E296" s="126"/>
      <c r="F296" s="126"/>
      <c r="G296" s="126"/>
      <c r="H296" s="126"/>
      <c r="L296" s="64"/>
      <c r="M296" s="65"/>
      <c r="N296" s="65"/>
    </row>
    <row r="297" spans="2:14" hidden="1" x14ac:dyDescent="0.25">
      <c r="B297" s="45"/>
      <c r="C297" s="68" t="s">
        <v>133</v>
      </c>
      <c r="D297" s="126"/>
      <c r="E297" s="126"/>
      <c r="F297" s="126"/>
      <c r="G297" s="126"/>
      <c r="H297" s="126"/>
      <c r="L297" s="64"/>
      <c r="M297" s="65"/>
      <c r="N297" s="65"/>
    </row>
    <row r="298" spans="2:14" hidden="1" x14ac:dyDescent="0.25">
      <c r="B298" s="45"/>
      <c r="C298" s="61" t="s">
        <v>123</v>
      </c>
      <c r="D298" s="34"/>
      <c r="E298" s="34"/>
      <c r="F298" s="51"/>
      <c r="G298" s="52"/>
      <c r="H298" s="34"/>
      <c r="L298" s="64"/>
      <c r="M298" s="65"/>
      <c r="N298" s="65"/>
    </row>
    <row r="299" spans="2:14" hidden="1" x14ac:dyDescent="0.25">
      <c r="B299" s="45"/>
      <c r="C299" s="55">
        <v>35</v>
      </c>
      <c r="D299" s="34"/>
      <c r="E299" s="34"/>
      <c r="F299" s="51"/>
      <c r="G299" s="52"/>
      <c r="H299" s="34"/>
      <c r="L299" s="64"/>
      <c r="M299" s="65"/>
      <c r="N299" s="65"/>
    </row>
    <row r="300" spans="2:14" hidden="1" x14ac:dyDescent="0.25">
      <c r="B300" s="45"/>
      <c r="C300" s="68" t="s">
        <v>134</v>
      </c>
      <c r="D300" s="126"/>
      <c r="E300" s="126"/>
      <c r="F300" s="126"/>
      <c r="G300" s="126"/>
      <c r="H300" s="126"/>
      <c r="L300" s="64"/>
      <c r="M300" s="65"/>
      <c r="N300" s="65"/>
    </row>
    <row r="301" spans="2:14" hidden="1" x14ac:dyDescent="0.25">
      <c r="B301" s="45"/>
      <c r="C301" s="61" t="s">
        <v>123</v>
      </c>
      <c r="D301" s="34"/>
      <c r="E301" s="34"/>
      <c r="F301" s="51"/>
      <c r="G301" s="52"/>
      <c r="H301" s="34"/>
      <c r="L301" s="64"/>
      <c r="M301" s="65"/>
      <c r="N301" s="65"/>
    </row>
    <row r="302" spans="2:14" hidden="1" x14ac:dyDescent="0.25">
      <c r="B302" s="45"/>
      <c r="C302" s="55">
        <v>35</v>
      </c>
      <c r="D302" s="34"/>
      <c r="E302" s="34"/>
      <c r="F302" s="51"/>
      <c r="G302" s="52"/>
      <c r="H302" s="34"/>
      <c r="L302" s="64"/>
      <c r="M302" s="65"/>
      <c r="N302" s="65"/>
    </row>
    <row r="303" spans="2:14" hidden="1" x14ac:dyDescent="0.25">
      <c r="B303" s="45"/>
      <c r="C303" s="126" t="s">
        <v>135</v>
      </c>
      <c r="D303" s="126"/>
      <c r="E303" s="126"/>
      <c r="F303" s="126"/>
      <c r="G303" s="126"/>
      <c r="H303" s="126"/>
      <c r="L303" s="64"/>
      <c r="M303" s="65"/>
      <c r="N303" s="65"/>
    </row>
    <row r="304" spans="2:14" hidden="1" x14ac:dyDescent="0.25">
      <c r="B304" s="45"/>
      <c r="C304" s="61" t="s">
        <v>123</v>
      </c>
      <c r="D304" s="34"/>
      <c r="E304" s="34"/>
      <c r="F304" s="51"/>
      <c r="G304" s="52"/>
      <c r="H304" s="34"/>
      <c r="L304" s="64"/>
      <c r="M304" s="65"/>
      <c r="N304" s="65"/>
    </row>
    <row r="305" spans="2:19" hidden="1" x14ac:dyDescent="0.25">
      <c r="B305" s="45"/>
      <c r="C305" s="55">
        <v>35</v>
      </c>
      <c r="D305" s="34"/>
      <c r="E305" s="34"/>
      <c r="F305" s="51"/>
      <c r="G305" s="52"/>
      <c r="H305" s="34"/>
      <c r="L305" s="64"/>
      <c r="M305" s="65"/>
      <c r="N305" s="65"/>
    </row>
    <row r="306" spans="2:19" hidden="1" x14ac:dyDescent="0.25">
      <c r="B306" s="45"/>
      <c r="C306" s="67" t="s">
        <v>5</v>
      </c>
      <c r="D306" s="34"/>
      <c r="E306" s="34"/>
      <c r="F306" s="51"/>
      <c r="G306" s="52"/>
      <c r="H306" s="34"/>
      <c r="L306" s="64"/>
      <c r="M306" s="65"/>
      <c r="N306" s="65"/>
    </row>
    <row r="307" spans="2:19" hidden="1" x14ac:dyDescent="0.25">
      <c r="B307" s="45"/>
      <c r="C307" s="68" t="s">
        <v>133</v>
      </c>
      <c r="D307" s="126"/>
      <c r="E307" s="126"/>
      <c r="F307" s="126"/>
      <c r="G307" s="126"/>
      <c r="H307" s="126"/>
      <c r="L307" s="64"/>
      <c r="M307" s="65"/>
      <c r="N307" s="65"/>
    </row>
    <row r="308" spans="2:19" hidden="1" x14ac:dyDescent="0.25">
      <c r="B308" s="45"/>
      <c r="C308" s="61" t="s">
        <v>123</v>
      </c>
      <c r="D308" s="34"/>
      <c r="E308" s="34"/>
      <c r="F308" s="51"/>
      <c r="G308" s="52"/>
      <c r="H308" s="34"/>
      <c r="L308" s="64"/>
      <c r="M308" s="65"/>
      <c r="N308" s="65"/>
    </row>
    <row r="309" spans="2:19" hidden="1" x14ac:dyDescent="0.25">
      <c r="B309" s="45"/>
      <c r="C309" s="55">
        <v>35</v>
      </c>
      <c r="D309" s="34"/>
      <c r="E309" s="34"/>
      <c r="F309" s="51"/>
      <c r="G309" s="52"/>
      <c r="H309" s="34"/>
      <c r="L309" s="64"/>
      <c r="M309" s="65"/>
      <c r="N309" s="65"/>
    </row>
    <row r="310" spans="2:19" hidden="1" x14ac:dyDescent="0.25">
      <c r="B310" s="45"/>
      <c r="C310" s="68" t="s">
        <v>134</v>
      </c>
      <c r="D310" s="126"/>
      <c r="E310" s="126"/>
      <c r="F310" s="126"/>
      <c r="G310" s="126"/>
      <c r="H310" s="126"/>
      <c r="L310" s="64"/>
      <c r="M310" s="65"/>
      <c r="N310" s="65"/>
    </row>
    <row r="311" spans="2:19" hidden="1" x14ac:dyDescent="0.25">
      <c r="B311" s="45"/>
      <c r="C311" s="61" t="s">
        <v>123</v>
      </c>
      <c r="D311" s="34"/>
      <c r="E311" s="34"/>
      <c r="F311" s="51"/>
      <c r="G311" s="52"/>
      <c r="H311" s="34"/>
      <c r="L311" s="64"/>
      <c r="M311" s="65"/>
      <c r="N311" s="65"/>
    </row>
    <row r="312" spans="2:19" hidden="1" x14ac:dyDescent="0.25">
      <c r="B312" s="45"/>
      <c r="C312" s="55">
        <v>35</v>
      </c>
      <c r="D312" s="34"/>
      <c r="E312" s="34"/>
      <c r="F312" s="51"/>
      <c r="G312" s="52"/>
      <c r="H312" s="34"/>
      <c r="L312" s="64"/>
      <c r="M312" s="65"/>
      <c r="N312" s="65"/>
    </row>
    <row r="313" spans="2:19" x14ac:dyDescent="0.25">
      <c r="B313" s="45"/>
      <c r="C313" s="67" t="s">
        <v>3</v>
      </c>
      <c r="D313" s="34"/>
      <c r="E313" s="34"/>
      <c r="F313" s="51"/>
      <c r="G313" s="52"/>
      <c r="H313" s="34"/>
      <c r="L313" s="64"/>
      <c r="M313" s="65"/>
      <c r="N313" s="65"/>
    </row>
    <row r="314" spans="2:19" x14ac:dyDescent="0.25">
      <c r="B314" s="45"/>
      <c r="C314" s="68" t="s">
        <v>133</v>
      </c>
      <c r="D314" s="34"/>
      <c r="E314" s="34"/>
      <c r="F314" s="51"/>
      <c r="G314" s="52"/>
      <c r="H314" s="34"/>
      <c r="L314" s="64"/>
      <c r="M314" s="65"/>
      <c r="N314" s="65"/>
    </row>
    <row r="315" spans="2:19" x14ac:dyDescent="0.25">
      <c r="B315" s="45"/>
      <c r="C315" s="82">
        <v>0.4</v>
      </c>
      <c r="D315" s="34"/>
      <c r="E315" s="34"/>
      <c r="F315" s="51"/>
      <c r="G315" s="52"/>
      <c r="H315" s="34"/>
      <c r="L315" s="64"/>
      <c r="M315" s="65"/>
      <c r="N315" s="65"/>
    </row>
    <row r="316" spans="2:19" ht="31.5" x14ac:dyDescent="0.25">
      <c r="B316" s="45"/>
      <c r="C316" s="125" t="s">
        <v>212</v>
      </c>
      <c r="D316" s="34">
        <v>2022</v>
      </c>
      <c r="E316" s="34" t="s">
        <v>119</v>
      </c>
      <c r="F316" s="51">
        <v>5468</v>
      </c>
      <c r="G316" s="52">
        <v>130</v>
      </c>
      <c r="H316" s="108">
        <v>13089.12242</v>
      </c>
      <c r="L316" s="64"/>
      <c r="M316" s="65"/>
      <c r="N316" s="65"/>
      <c r="S316" s="65">
        <f>H316/F316*1000</f>
        <v>2393.767816386247</v>
      </c>
    </row>
    <row r="317" spans="2:19" x14ac:dyDescent="0.25">
      <c r="B317" s="39"/>
      <c r="C317" s="40" t="s">
        <v>2</v>
      </c>
      <c r="D317" s="41"/>
      <c r="E317" s="41"/>
      <c r="F317" s="42"/>
      <c r="G317" s="43"/>
      <c r="H317" s="44"/>
    </row>
    <row r="318" spans="2:19" ht="15.75" hidden="1" customHeight="1" x14ac:dyDescent="0.25">
      <c r="B318" s="45"/>
      <c r="C318" s="129" t="s">
        <v>140</v>
      </c>
      <c r="D318" s="130"/>
      <c r="E318" s="130"/>
      <c r="F318" s="130"/>
      <c r="G318" s="130"/>
      <c r="H318" s="131"/>
    </row>
    <row r="319" spans="2:19" ht="15.75" hidden="1" customHeight="1" x14ac:dyDescent="0.25">
      <c r="B319" s="45"/>
      <c r="C319" s="129" t="s">
        <v>141</v>
      </c>
      <c r="D319" s="130"/>
      <c r="E319" s="130"/>
      <c r="F319" s="130"/>
      <c r="G319" s="130"/>
      <c r="H319" s="131"/>
    </row>
    <row r="320" spans="2:19" ht="15.75" hidden="1" customHeight="1" x14ac:dyDescent="0.25">
      <c r="B320" s="45"/>
      <c r="C320" s="129" t="s">
        <v>142</v>
      </c>
      <c r="D320" s="130"/>
      <c r="E320" s="130"/>
      <c r="F320" s="130"/>
      <c r="G320" s="130"/>
      <c r="H320" s="131"/>
    </row>
    <row r="321" spans="2:8" x14ac:dyDescent="0.25">
      <c r="B321" s="45"/>
      <c r="C321" s="70" t="s">
        <v>143</v>
      </c>
      <c r="D321" s="34"/>
      <c r="E321" s="34"/>
      <c r="F321" s="47"/>
      <c r="G321" s="48"/>
      <c r="H321" s="49"/>
    </row>
    <row r="322" spans="2:8" x14ac:dyDescent="0.25">
      <c r="B322" s="45"/>
      <c r="C322" s="46" t="s">
        <v>144</v>
      </c>
      <c r="D322" s="34"/>
      <c r="E322" s="34"/>
      <c r="F322" s="47"/>
      <c r="G322" s="48"/>
      <c r="H322" s="49"/>
    </row>
    <row r="323" spans="2:8" x14ac:dyDescent="0.25">
      <c r="B323" s="45"/>
      <c r="C323" s="102" t="s">
        <v>123</v>
      </c>
      <c r="D323" s="89">
        <v>2024</v>
      </c>
      <c r="E323" s="89" t="s">
        <v>123</v>
      </c>
      <c r="F323" s="87">
        <v>1</v>
      </c>
      <c r="G323" s="88">
        <v>0</v>
      </c>
      <c r="H323" s="108">
        <v>2212</v>
      </c>
    </row>
    <row r="324" spans="2:8" x14ac:dyDescent="0.25">
      <c r="B324" s="45"/>
      <c r="C324" s="92">
        <v>35</v>
      </c>
      <c r="D324" s="89">
        <v>2024</v>
      </c>
      <c r="E324" s="89">
        <v>35</v>
      </c>
      <c r="F324" s="87">
        <v>1</v>
      </c>
      <c r="G324" s="88">
        <v>0</v>
      </c>
      <c r="H324" s="108">
        <v>3288.7</v>
      </c>
    </row>
    <row r="325" spans="2:8" x14ac:dyDescent="0.25">
      <c r="B325" s="45"/>
      <c r="C325" s="132" t="s">
        <v>145</v>
      </c>
      <c r="D325" s="133"/>
      <c r="E325" s="133"/>
      <c r="F325" s="133"/>
      <c r="G325" s="133"/>
      <c r="H325" s="134"/>
    </row>
    <row r="326" spans="2:8" x14ac:dyDescent="0.25">
      <c r="B326" s="45"/>
      <c r="C326" s="102" t="s">
        <v>123</v>
      </c>
      <c r="D326" s="89">
        <v>2024</v>
      </c>
      <c r="E326" s="89" t="s">
        <v>123</v>
      </c>
      <c r="F326" s="87">
        <v>1</v>
      </c>
      <c r="G326" s="88">
        <v>0</v>
      </c>
      <c r="H326" s="108">
        <v>2212</v>
      </c>
    </row>
    <row r="327" spans="2:8" x14ac:dyDescent="0.25">
      <c r="B327" s="45"/>
      <c r="C327" s="92">
        <v>35</v>
      </c>
      <c r="D327" s="89">
        <v>2024</v>
      </c>
      <c r="E327" s="89">
        <v>35</v>
      </c>
      <c r="F327" s="87">
        <v>1</v>
      </c>
      <c r="G327" s="88">
        <v>0</v>
      </c>
      <c r="H327" s="108">
        <v>3288.7</v>
      </c>
    </row>
    <row r="328" spans="2:8" ht="15.75" hidden="1" customHeight="1" x14ac:dyDescent="0.25">
      <c r="B328" s="45"/>
      <c r="C328" s="132" t="s">
        <v>147</v>
      </c>
      <c r="D328" s="133"/>
      <c r="E328" s="133"/>
      <c r="F328" s="133"/>
      <c r="G328" s="133"/>
      <c r="H328" s="134"/>
    </row>
    <row r="329" spans="2:8" hidden="1" x14ac:dyDescent="0.25">
      <c r="B329" s="45"/>
      <c r="C329" s="102" t="s">
        <v>123</v>
      </c>
      <c r="D329" s="89">
        <v>2023</v>
      </c>
      <c r="E329" s="89" t="s">
        <v>123</v>
      </c>
      <c r="F329" s="87">
        <v>1</v>
      </c>
      <c r="G329" s="88">
        <v>0</v>
      </c>
      <c r="H329" s="89"/>
    </row>
    <row r="330" spans="2:8" hidden="1" x14ac:dyDescent="0.25">
      <c r="B330" s="45"/>
      <c r="C330" s="92">
        <v>35</v>
      </c>
      <c r="D330" s="89">
        <v>2023</v>
      </c>
      <c r="E330" s="89">
        <v>35</v>
      </c>
      <c r="F330" s="87">
        <v>1</v>
      </c>
      <c r="G330" s="88">
        <v>0</v>
      </c>
      <c r="H330" s="89"/>
    </row>
    <row r="331" spans="2:8" x14ac:dyDescent="0.25">
      <c r="B331" s="45"/>
      <c r="C331" s="100" t="s">
        <v>148</v>
      </c>
      <c r="D331" s="89"/>
      <c r="E331" s="89"/>
      <c r="F331" s="87"/>
      <c r="G331" s="88"/>
      <c r="H331" s="89"/>
    </row>
    <row r="332" spans="2:8" x14ac:dyDescent="0.25">
      <c r="B332" s="45"/>
      <c r="C332" s="50" t="s">
        <v>144</v>
      </c>
      <c r="D332" s="89"/>
      <c r="E332" s="89"/>
      <c r="F332" s="90"/>
      <c r="G332" s="91"/>
      <c r="H332" s="86"/>
    </row>
    <row r="333" spans="2:8" x14ac:dyDescent="0.25">
      <c r="B333" s="45"/>
      <c r="C333" s="102" t="s">
        <v>123</v>
      </c>
      <c r="D333" s="89">
        <v>2024</v>
      </c>
      <c r="E333" s="89" t="s">
        <v>123</v>
      </c>
      <c r="F333" s="87">
        <v>1</v>
      </c>
      <c r="G333" s="88">
        <v>0</v>
      </c>
      <c r="H333" s="108">
        <v>140.87</v>
      </c>
    </row>
    <row r="334" spans="2:8" x14ac:dyDescent="0.25">
      <c r="B334" s="45"/>
      <c r="C334" s="92">
        <v>35</v>
      </c>
      <c r="D334" s="89">
        <v>2024</v>
      </c>
      <c r="E334" s="89">
        <v>35</v>
      </c>
      <c r="F334" s="87">
        <v>1</v>
      </c>
      <c r="G334" s="88">
        <v>0</v>
      </c>
      <c r="H334" s="108">
        <v>1044.0999999999999</v>
      </c>
    </row>
    <row r="335" spans="2:8" x14ac:dyDescent="0.25">
      <c r="B335" s="45"/>
      <c r="C335" s="132" t="s">
        <v>145</v>
      </c>
      <c r="D335" s="133"/>
      <c r="E335" s="133"/>
      <c r="F335" s="133"/>
      <c r="G335" s="133"/>
      <c r="H335" s="134"/>
    </row>
    <row r="336" spans="2:8" x14ac:dyDescent="0.25">
      <c r="B336" s="45"/>
      <c r="C336" s="102" t="s">
        <v>123</v>
      </c>
      <c r="D336" s="89">
        <v>2024</v>
      </c>
      <c r="E336" s="89" t="s">
        <v>123</v>
      </c>
      <c r="F336" s="87">
        <v>1</v>
      </c>
      <c r="G336" s="88">
        <v>0</v>
      </c>
      <c r="H336" s="108">
        <v>140.87</v>
      </c>
    </row>
    <row r="337" spans="2:8" x14ac:dyDescent="0.25">
      <c r="B337" s="45"/>
      <c r="C337" s="92">
        <v>35</v>
      </c>
      <c r="D337" s="89">
        <v>2024</v>
      </c>
      <c r="E337" s="89">
        <v>35</v>
      </c>
      <c r="F337" s="87">
        <v>1</v>
      </c>
      <c r="G337" s="88">
        <v>0</v>
      </c>
      <c r="H337" s="108">
        <v>1044.0999999999999</v>
      </c>
    </row>
    <row r="338" spans="2:8" ht="15.75" hidden="1" customHeight="1" x14ac:dyDescent="0.25">
      <c r="B338" s="45"/>
      <c r="C338" s="129" t="s">
        <v>147</v>
      </c>
      <c r="D338" s="130"/>
      <c r="E338" s="130"/>
      <c r="F338" s="130"/>
      <c r="G338" s="130"/>
      <c r="H338" s="131"/>
    </row>
    <row r="339" spans="2:8" hidden="1" x14ac:dyDescent="0.25">
      <c r="B339" s="45"/>
      <c r="C339" s="61" t="s">
        <v>123</v>
      </c>
      <c r="D339" s="34">
        <v>2023</v>
      </c>
      <c r="E339" s="34" t="s">
        <v>123</v>
      </c>
      <c r="F339" s="51">
        <v>1</v>
      </c>
      <c r="G339" s="52">
        <v>0</v>
      </c>
      <c r="H339" s="80"/>
    </row>
    <row r="340" spans="2:8" hidden="1" x14ac:dyDescent="0.25">
      <c r="B340" s="45"/>
      <c r="C340" s="55">
        <v>35</v>
      </c>
      <c r="D340" s="34">
        <v>2023</v>
      </c>
      <c r="E340" s="34">
        <v>35</v>
      </c>
      <c r="F340" s="51">
        <v>1</v>
      </c>
      <c r="G340" s="52">
        <v>0</v>
      </c>
      <c r="H340" s="80"/>
    </row>
    <row r="341" spans="2:8" ht="15.75" hidden="1" customHeight="1" x14ac:dyDescent="0.25">
      <c r="B341" s="45"/>
      <c r="C341" s="70" t="s">
        <v>149</v>
      </c>
      <c r="D341" s="70"/>
      <c r="E341" s="70"/>
      <c r="F341" s="70"/>
      <c r="G341" s="70"/>
      <c r="H341" s="70"/>
    </row>
    <row r="342" spans="2:8" hidden="1" x14ac:dyDescent="0.25">
      <c r="B342" s="45"/>
      <c r="C342" s="46" t="s">
        <v>144</v>
      </c>
      <c r="D342" s="34"/>
      <c r="E342" s="34"/>
      <c r="F342" s="47"/>
      <c r="G342" s="48"/>
      <c r="H342" s="49"/>
    </row>
    <row r="343" spans="2:8" hidden="1" x14ac:dyDescent="0.25">
      <c r="B343" s="45"/>
      <c r="C343" s="61"/>
      <c r="D343" s="34"/>
      <c r="E343" s="34"/>
      <c r="F343" s="51"/>
      <c r="G343" s="52"/>
      <c r="H343" s="81"/>
    </row>
    <row r="344" spans="2:8" hidden="1" x14ac:dyDescent="0.25">
      <c r="B344" s="45"/>
      <c r="C344" s="55"/>
      <c r="D344" s="34"/>
      <c r="E344" s="34"/>
      <c r="F344" s="51"/>
      <c r="G344" s="52"/>
      <c r="H344" s="34"/>
    </row>
    <row r="345" spans="2:8" ht="15.75" hidden="1" customHeight="1" x14ac:dyDescent="0.25">
      <c r="B345" s="45"/>
      <c r="C345" s="129" t="s">
        <v>145</v>
      </c>
      <c r="D345" s="130"/>
      <c r="E345" s="130"/>
      <c r="F345" s="130"/>
      <c r="G345" s="130"/>
      <c r="H345" s="131"/>
    </row>
    <row r="346" spans="2:8" hidden="1" x14ac:dyDescent="0.25">
      <c r="B346" s="45"/>
      <c r="C346" s="83"/>
      <c r="D346" s="81"/>
      <c r="E346" s="81"/>
      <c r="F346" s="84"/>
      <c r="G346" s="85"/>
      <c r="H346" s="81"/>
    </row>
    <row r="347" spans="2:8" hidden="1" x14ac:dyDescent="0.25">
      <c r="B347" s="45"/>
      <c r="C347" s="55"/>
      <c r="D347" s="34"/>
      <c r="E347" s="34"/>
      <c r="F347" s="51"/>
      <c r="G347" s="52"/>
      <c r="H347" s="34"/>
    </row>
    <row r="348" spans="2:8" ht="15.75" hidden="1" customHeight="1" x14ac:dyDescent="0.25">
      <c r="B348" s="45"/>
      <c r="C348" s="129" t="s">
        <v>146</v>
      </c>
      <c r="D348" s="130"/>
      <c r="E348" s="130"/>
      <c r="F348" s="130"/>
      <c r="G348" s="130"/>
      <c r="H348" s="131"/>
    </row>
    <row r="349" spans="2:8" hidden="1" x14ac:dyDescent="0.25">
      <c r="B349" s="45"/>
      <c r="C349" s="61"/>
      <c r="D349" s="34"/>
      <c r="E349" s="34"/>
      <c r="F349" s="51"/>
      <c r="G349" s="52"/>
      <c r="H349" s="81"/>
    </row>
    <row r="350" spans="2:8" hidden="1" x14ac:dyDescent="0.25">
      <c r="B350" s="45"/>
      <c r="C350" s="55"/>
      <c r="D350" s="34"/>
      <c r="E350" s="34"/>
      <c r="F350" s="51"/>
      <c r="G350" s="52"/>
      <c r="H350" s="34"/>
    </row>
    <row r="351" spans="2:8" ht="15.75" hidden="1" customHeight="1" x14ac:dyDescent="0.25">
      <c r="B351" s="45"/>
      <c r="C351" s="129" t="s">
        <v>147</v>
      </c>
      <c r="D351" s="130"/>
      <c r="E351" s="130"/>
      <c r="F351" s="130"/>
      <c r="G351" s="130"/>
      <c r="H351" s="131"/>
    </row>
    <row r="352" spans="2:8" hidden="1" x14ac:dyDescent="0.25">
      <c r="B352" s="45"/>
      <c r="C352" s="83"/>
      <c r="D352" s="81"/>
      <c r="E352" s="81"/>
      <c r="F352" s="84"/>
      <c r="G352" s="85"/>
      <c r="H352" s="81"/>
    </row>
    <row r="353" spans="2:8" hidden="1" x14ac:dyDescent="0.25">
      <c r="B353" s="45"/>
      <c r="C353" s="55"/>
      <c r="D353" s="34"/>
      <c r="E353" s="34"/>
      <c r="F353" s="51"/>
      <c r="G353" s="52"/>
      <c r="H353" s="34"/>
    </row>
    <row r="354" spans="2:8" x14ac:dyDescent="0.25">
      <c r="B354" s="45"/>
      <c r="C354" s="70" t="s">
        <v>150</v>
      </c>
      <c r="D354" s="34"/>
      <c r="E354" s="34"/>
      <c r="F354" s="47"/>
      <c r="G354" s="48"/>
      <c r="H354" s="49"/>
    </row>
    <row r="355" spans="2:8" hidden="1" x14ac:dyDescent="0.25">
      <c r="B355" s="45"/>
      <c r="C355" s="46" t="s">
        <v>144</v>
      </c>
      <c r="D355" s="34"/>
      <c r="E355" s="34"/>
      <c r="F355" s="47"/>
      <c r="G355" s="48"/>
      <c r="H355" s="49"/>
    </row>
    <row r="356" spans="2:8" hidden="1" x14ac:dyDescent="0.25">
      <c r="B356" s="45"/>
      <c r="C356" s="46" t="s">
        <v>151</v>
      </c>
      <c r="D356" s="34"/>
      <c r="E356" s="34"/>
      <c r="F356" s="47"/>
      <c r="G356" s="48"/>
      <c r="H356" s="49"/>
    </row>
    <row r="357" spans="2:8" hidden="1" x14ac:dyDescent="0.25">
      <c r="B357" s="45"/>
      <c r="C357" s="61"/>
      <c r="D357" s="34"/>
      <c r="E357" s="34"/>
      <c r="F357" s="51"/>
      <c r="G357" s="52"/>
      <c r="H357" s="34"/>
    </row>
    <row r="358" spans="2:8" hidden="1" x14ac:dyDescent="0.25">
      <c r="B358" s="45"/>
      <c r="C358" s="55"/>
      <c r="D358" s="34"/>
      <c r="E358" s="34"/>
      <c r="F358" s="51"/>
      <c r="G358" s="52"/>
      <c r="H358" s="34"/>
    </row>
    <row r="359" spans="2:8" ht="15.75" hidden="1" customHeight="1" x14ac:dyDescent="0.25">
      <c r="B359" s="45"/>
      <c r="C359" s="129" t="s">
        <v>145</v>
      </c>
      <c r="D359" s="130"/>
      <c r="E359" s="130"/>
      <c r="F359" s="130"/>
      <c r="G359" s="130"/>
      <c r="H359" s="131"/>
    </row>
    <row r="360" spans="2:8" hidden="1" x14ac:dyDescent="0.25">
      <c r="B360" s="45"/>
      <c r="C360" s="46" t="s">
        <v>151</v>
      </c>
      <c r="D360" s="34"/>
      <c r="E360" s="34"/>
      <c r="F360" s="47"/>
      <c r="G360" s="48"/>
      <c r="H360" s="49"/>
    </row>
    <row r="361" spans="2:8" hidden="1" x14ac:dyDescent="0.25">
      <c r="B361" s="45"/>
      <c r="C361" s="61"/>
      <c r="D361" s="34"/>
      <c r="E361" s="34"/>
      <c r="F361" s="51"/>
      <c r="G361" s="52"/>
      <c r="H361" s="34"/>
    </row>
    <row r="362" spans="2:8" hidden="1" x14ac:dyDescent="0.25">
      <c r="B362" s="45"/>
      <c r="C362" s="55"/>
      <c r="D362" s="34"/>
      <c r="E362" s="34"/>
      <c r="F362" s="51"/>
      <c r="G362" s="52"/>
      <c r="H362" s="34"/>
    </row>
    <row r="363" spans="2:8" ht="15.75" hidden="1" customHeight="1" x14ac:dyDescent="0.25">
      <c r="B363" s="45"/>
      <c r="C363" s="129" t="s">
        <v>146</v>
      </c>
      <c r="D363" s="130"/>
      <c r="E363" s="130"/>
      <c r="F363" s="130"/>
      <c r="G363" s="130"/>
      <c r="H363" s="131"/>
    </row>
    <row r="364" spans="2:8" hidden="1" x14ac:dyDescent="0.25">
      <c r="B364" s="45"/>
      <c r="C364" s="46" t="s">
        <v>151</v>
      </c>
      <c r="D364" s="34"/>
      <c r="E364" s="34"/>
      <c r="F364" s="47"/>
      <c r="G364" s="48"/>
      <c r="H364" s="49"/>
    </row>
    <row r="365" spans="2:8" hidden="1" x14ac:dyDescent="0.25">
      <c r="B365" s="45"/>
      <c r="C365" s="61"/>
      <c r="D365" s="34"/>
      <c r="E365" s="34"/>
      <c r="F365" s="51"/>
      <c r="G365" s="52"/>
      <c r="H365" s="34"/>
    </row>
    <row r="366" spans="2:8" hidden="1" x14ac:dyDescent="0.25">
      <c r="B366" s="45"/>
      <c r="C366" s="55"/>
      <c r="D366" s="34"/>
      <c r="E366" s="34"/>
      <c r="F366" s="51"/>
      <c r="G366" s="52"/>
      <c r="H366" s="34"/>
    </row>
    <row r="367" spans="2:8" x14ac:dyDescent="0.25">
      <c r="B367" s="45"/>
      <c r="C367" s="129" t="s">
        <v>147</v>
      </c>
      <c r="D367" s="130"/>
      <c r="E367" s="130"/>
      <c r="F367" s="130"/>
      <c r="G367" s="130"/>
      <c r="H367" s="131"/>
    </row>
    <row r="368" spans="2:8" x14ac:dyDescent="0.25">
      <c r="B368" s="45"/>
      <c r="C368" s="46" t="s">
        <v>151</v>
      </c>
      <c r="D368" s="34"/>
      <c r="E368" s="34"/>
      <c r="F368" s="47"/>
      <c r="G368" s="48"/>
      <c r="H368" s="49"/>
    </row>
    <row r="369" spans="2:8" x14ac:dyDescent="0.25">
      <c r="B369" s="45"/>
      <c r="C369" s="102" t="s">
        <v>123</v>
      </c>
      <c r="D369" s="89">
        <v>2024</v>
      </c>
      <c r="E369" s="89" t="s">
        <v>123</v>
      </c>
      <c r="F369" s="87">
        <v>1</v>
      </c>
      <c r="G369" s="88">
        <v>0</v>
      </c>
      <c r="H369" s="108">
        <v>10185.870000000001</v>
      </c>
    </row>
    <row r="370" spans="2:8" hidden="1" x14ac:dyDescent="0.25">
      <c r="B370" s="45"/>
      <c r="C370" s="92"/>
      <c r="D370" s="89"/>
      <c r="E370" s="89"/>
      <c r="F370" s="87"/>
      <c r="G370" s="88"/>
      <c r="H370" s="89"/>
    </row>
    <row r="371" spans="2:8" hidden="1" x14ac:dyDescent="0.25">
      <c r="B371" s="45"/>
      <c r="C371" s="50" t="s">
        <v>152</v>
      </c>
      <c r="D371" s="89"/>
      <c r="E371" s="89"/>
      <c r="F371" s="90"/>
      <c r="G371" s="91"/>
      <c r="H371" s="86"/>
    </row>
    <row r="372" spans="2:8" hidden="1" x14ac:dyDescent="0.25">
      <c r="B372" s="45"/>
      <c r="C372" s="50" t="s">
        <v>151</v>
      </c>
      <c r="D372" s="89"/>
      <c r="E372" s="89"/>
      <c r="F372" s="90"/>
      <c r="G372" s="91"/>
      <c r="H372" s="86"/>
    </row>
    <row r="373" spans="2:8" hidden="1" x14ac:dyDescent="0.25">
      <c r="B373" s="45"/>
      <c r="C373" s="102" t="s">
        <v>123</v>
      </c>
      <c r="D373" s="89">
        <v>2023</v>
      </c>
      <c r="E373" s="89" t="s">
        <v>123</v>
      </c>
      <c r="F373" s="87">
        <v>1</v>
      </c>
      <c r="G373" s="88">
        <v>0</v>
      </c>
      <c r="H373" s="89"/>
    </row>
    <row r="374" spans="2:8" hidden="1" x14ac:dyDescent="0.25">
      <c r="B374" s="45"/>
      <c r="C374" s="92"/>
      <c r="D374" s="89"/>
      <c r="E374" s="89"/>
      <c r="F374" s="87"/>
      <c r="G374" s="88"/>
      <c r="H374" s="89"/>
    </row>
    <row r="375" spans="2:8" x14ac:dyDescent="0.25">
      <c r="B375" s="45"/>
      <c r="C375" s="100" t="s">
        <v>153</v>
      </c>
      <c r="D375" s="89"/>
      <c r="E375" s="89"/>
      <c r="F375" s="87"/>
      <c r="G375" s="88"/>
      <c r="H375" s="89"/>
    </row>
    <row r="376" spans="2:8" hidden="1" x14ac:dyDescent="0.25">
      <c r="B376" s="45"/>
      <c r="C376" s="50" t="s">
        <v>151</v>
      </c>
      <c r="D376" s="89"/>
      <c r="E376" s="89"/>
      <c r="F376" s="90"/>
      <c r="G376" s="91"/>
      <c r="H376" s="86"/>
    </row>
    <row r="377" spans="2:8" hidden="1" x14ac:dyDescent="0.25">
      <c r="B377" s="45"/>
      <c r="C377" s="102"/>
      <c r="D377" s="89"/>
      <c r="E377" s="89"/>
      <c r="F377" s="87"/>
      <c r="G377" s="88"/>
      <c r="H377" s="89"/>
    </row>
    <row r="378" spans="2:8" hidden="1" x14ac:dyDescent="0.25">
      <c r="B378" s="45"/>
      <c r="C378" s="92"/>
      <c r="D378" s="89"/>
      <c r="E378" s="89"/>
      <c r="F378" s="87"/>
      <c r="G378" s="88"/>
      <c r="H378" s="89"/>
    </row>
    <row r="379" spans="2:8" ht="15.75" hidden="1" customHeight="1" x14ac:dyDescent="0.25">
      <c r="B379" s="45"/>
      <c r="C379" s="132" t="s">
        <v>145</v>
      </c>
      <c r="D379" s="133"/>
      <c r="E379" s="133"/>
      <c r="F379" s="133"/>
      <c r="G379" s="133"/>
      <c r="H379" s="134"/>
    </row>
    <row r="380" spans="2:8" hidden="1" x14ac:dyDescent="0.25">
      <c r="B380" s="45"/>
      <c r="C380" s="50" t="s">
        <v>151</v>
      </c>
      <c r="D380" s="89"/>
      <c r="E380" s="89"/>
      <c r="F380" s="90"/>
      <c r="G380" s="91"/>
      <c r="H380" s="86"/>
    </row>
    <row r="381" spans="2:8" hidden="1" x14ac:dyDescent="0.25">
      <c r="B381" s="45"/>
      <c r="C381" s="102"/>
      <c r="D381" s="89"/>
      <c r="E381" s="89"/>
      <c r="F381" s="87"/>
      <c r="G381" s="88"/>
      <c r="H381" s="89"/>
    </row>
    <row r="382" spans="2:8" hidden="1" x14ac:dyDescent="0.25">
      <c r="B382" s="45"/>
      <c r="C382" s="92"/>
      <c r="D382" s="89"/>
      <c r="E382" s="89"/>
      <c r="F382" s="87"/>
      <c r="G382" s="88"/>
      <c r="H382" s="89"/>
    </row>
    <row r="383" spans="2:8" ht="15.75" hidden="1" customHeight="1" x14ac:dyDescent="0.25">
      <c r="B383" s="45"/>
      <c r="C383" s="132" t="s">
        <v>146</v>
      </c>
      <c r="D383" s="133"/>
      <c r="E383" s="133"/>
      <c r="F383" s="133"/>
      <c r="G383" s="133"/>
      <c r="H383" s="134"/>
    </row>
    <row r="384" spans="2:8" hidden="1" x14ac:dyDescent="0.25">
      <c r="B384" s="45"/>
      <c r="C384" s="50" t="s">
        <v>151</v>
      </c>
      <c r="D384" s="89"/>
      <c r="E384" s="89"/>
      <c r="F384" s="90"/>
      <c r="G384" s="91"/>
      <c r="H384" s="86"/>
    </row>
    <row r="385" spans="2:8" hidden="1" x14ac:dyDescent="0.25">
      <c r="B385" s="45"/>
      <c r="C385" s="102" t="s">
        <v>123</v>
      </c>
      <c r="D385" s="89">
        <v>2023</v>
      </c>
      <c r="E385" s="89" t="s">
        <v>123</v>
      </c>
      <c r="F385" s="87">
        <v>1</v>
      </c>
      <c r="G385" s="88">
        <v>0</v>
      </c>
      <c r="H385" s="89"/>
    </row>
    <row r="386" spans="2:8" hidden="1" x14ac:dyDescent="0.25">
      <c r="B386" s="45"/>
      <c r="C386" s="92"/>
      <c r="D386" s="89"/>
      <c r="E386" s="89"/>
      <c r="F386" s="87"/>
      <c r="G386" s="88"/>
      <c r="H386" s="89"/>
    </row>
    <row r="387" spans="2:8" x14ac:dyDescent="0.25">
      <c r="B387" s="45"/>
      <c r="C387" s="132" t="s">
        <v>198</v>
      </c>
      <c r="D387" s="133"/>
      <c r="E387" s="133"/>
      <c r="F387" s="133"/>
      <c r="G387" s="133"/>
      <c r="H387" s="134"/>
    </row>
    <row r="388" spans="2:8" x14ac:dyDescent="0.25">
      <c r="B388" s="45"/>
      <c r="C388" s="50" t="s">
        <v>151</v>
      </c>
      <c r="D388" s="89"/>
      <c r="E388" s="89"/>
      <c r="F388" s="90"/>
      <c r="G388" s="91"/>
      <c r="H388" s="86"/>
    </row>
    <row r="389" spans="2:8" x14ac:dyDescent="0.25">
      <c r="B389" s="45"/>
      <c r="C389" s="102" t="s">
        <v>123</v>
      </c>
      <c r="D389" s="89">
        <v>2024</v>
      </c>
      <c r="E389" s="89" t="s">
        <v>123</v>
      </c>
      <c r="F389" s="87">
        <v>1</v>
      </c>
      <c r="G389" s="88">
        <v>0</v>
      </c>
      <c r="H389" s="108">
        <v>11922.06</v>
      </c>
    </row>
    <row r="390" spans="2:8" hidden="1" x14ac:dyDescent="0.25">
      <c r="B390" s="45"/>
      <c r="C390" s="55"/>
      <c r="D390" s="34"/>
      <c r="E390" s="34"/>
      <c r="F390" s="51"/>
      <c r="G390" s="52"/>
      <c r="H390" s="34"/>
    </row>
    <row r="391" spans="2:8" hidden="1" x14ac:dyDescent="0.25">
      <c r="B391" s="45"/>
      <c r="C391" s="46" t="s">
        <v>152</v>
      </c>
      <c r="D391" s="34"/>
      <c r="E391" s="34"/>
      <c r="F391" s="47"/>
      <c r="G391" s="48"/>
      <c r="H391" s="49"/>
    </row>
    <row r="392" spans="2:8" hidden="1" x14ac:dyDescent="0.25">
      <c r="B392" s="45"/>
      <c r="C392" s="46" t="s">
        <v>151</v>
      </c>
      <c r="D392" s="34"/>
      <c r="E392" s="34"/>
      <c r="F392" s="47"/>
      <c r="G392" s="48"/>
      <c r="H392" s="49"/>
    </row>
    <row r="393" spans="2:8" hidden="1" x14ac:dyDescent="0.25">
      <c r="B393" s="45"/>
      <c r="C393" s="61"/>
      <c r="D393" s="34"/>
      <c r="E393" s="34"/>
      <c r="F393" s="51"/>
      <c r="G393" s="52"/>
      <c r="H393" s="34"/>
    </row>
    <row r="394" spans="2:8" hidden="1" x14ac:dyDescent="0.25">
      <c r="B394" s="45"/>
      <c r="C394" s="55"/>
      <c r="D394" s="34"/>
      <c r="E394" s="34"/>
      <c r="F394" s="51"/>
      <c r="G394" s="52"/>
      <c r="H394" s="34"/>
    </row>
    <row r="395" spans="2:8" hidden="1" x14ac:dyDescent="0.25">
      <c r="B395" s="45"/>
      <c r="C395" s="70" t="s">
        <v>154</v>
      </c>
      <c r="D395" s="34"/>
      <c r="E395" s="34"/>
      <c r="F395" s="51"/>
      <c r="G395" s="52"/>
      <c r="H395" s="34"/>
    </row>
    <row r="396" spans="2:8" hidden="1" x14ac:dyDescent="0.25">
      <c r="B396" s="45"/>
      <c r="C396" s="46" t="s">
        <v>144</v>
      </c>
      <c r="D396" s="34"/>
      <c r="E396" s="34"/>
      <c r="F396" s="47"/>
      <c r="G396" s="48"/>
      <c r="H396" s="49"/>
    </row>
    <row r="397" spans="2:8" hidden="1" x14ac:dyDescent="0.25">
      <c r="B397" s="45"/>
      <c r="C397" s="46" t="s">
        <v>151</v>
      </c>
      <c r="D397" s="34"/>
      <c r="E397" s="34"/>
      <c r="F397" s="47"/>
      <c r="G397" s="48"/>
      <c r="H397" s="49"/>
    </row>
    <row r="398" spans="2:8" hidden="1" x14ac:dyDescent="0.25">
      <c r="B398" s="45"/>
      <c r="C398" s="61"/>
      <c r="D398" s="34"/>
      <c r="E398" s="34"/>
      <c r="F398" s="51"/>
      <c r="G398" s="52"/>
      <c r="H398" s="34"/>
    </row>
    <row r="399" spans="2:8" hidden="1" x14ac:dyDescent="0.25">
      <c r="B399" s="45"/>
      <c r="C399" s="55"/>
      <c r="D399" s="34"/>
      <c r="E399" s="34"/>
      <c r="F399" s="51"/>
      <c r="G399" s="52"/>
      <c r="H399" s="34"/>
    </row>
    <row r="400" spans="2:8" ht="15.75" hidden="1" customHeight="1" x14ac:dyDescent="0.25">
      <c r="B400" s="45"/>
      <c r="C400" s="129" t="s">
        <v>145</v>
      </c>
      <c r="D400" s="130"/>
      <c r="E400" s="130"/>
      <c r="F400" s="130"/>
      <c r="G400" s="130"/>
      <c r="H400" s="131"/>
    </row>
    <row r="401" spans="2:8" hidden="1" x14ac:dyDescent="0.25">
      <c r="B401" s="45"/>
      <c r="C401" s="46" t="s">
        <v>151</v>
      </c>
      <c r="D401" s="34"/>
      <c r="E401" s="34"/>
      <c r="F401" s="47"/>
      <c r="G401" s="48"/>
      <c r="H401" s="49"/>
    </row>
    <row r="402" spans="2:8" hidden="1" x14ac:dyDescent="0.25">
      <c r="B402" s="45"/>
      <c r="C402" s="61"/>
      <c r="D402" s="34"/>
      <c r="E402" s="34"/>
      <c r="F402" s="51"/>
      <c r="G402" s="52"/>
      <c r="H402" s="34"/>
    </row>
    <row r="403" spans="2:8" hidden="1" x14ac:dyDescent="0.25">
      <c r="B403" s="45"/>
      <c r="C403" s="55"/>
      <c r="D403" s="34"/>
      <c r="E403" s="34"/>
      <c r="F403" s="51"/>
      <c r="G403" s="52"/>
      <c r="H403" s="34"/>
    </row>
    <row r="404" spans="2:8" ht="15.75" hidden="1" customHeight="1" x14ac:dyDescent="0.25">
      <c r="B404" s="45"/>
      <c r="C404" s="129" t="s">
        <v>146</v>
      </c>
      <c r="D404" s="130"/>
      <c r="E404" s="130"/>
      <c r="F404" s="130"/>
      <c r="G404" s="130"/>
      <c r="H404" s="131"/>
    </row>
    <row r="405" spans="2:8" hidden="1" x14ac:dyDescent="0.25">
      <c r="B405" s="45"/>
      <c r="C405" s="46" t="s">
        <v>151</v>
      </c>
      <c r="D405" s="34"/>
      <c r="E405" s="34"/>
      <c r="F405" s="47"/>
      <c r="G405" s="48"/>
      <c r="H405" s="49"/>
    </row>
    <row r="406" spans="2:8" hidden="1" x14ac:dyDescent="0.25">
      <c r="B406" s="45"/>
      <c r="C406" s="61" t="s">
        <v>123</v>
      </c>
      <c r="D406" s="34">
        <v>2023</v>
      </c>
      <c r="E406" s="34" t="s">
        <v>123</v>
      </c>
      <c r="F406" s="51">
        <v>1</v>
      </c>
      <c r="G406" s="52">
        <v>0</v>
      </c>
      <c r="H406" s="80"/>
    </row>
    <row r="407" spans="2:8" hidden="1" x14ac:dyDescent="0.25">
      <c r="B407" s="45"/>
      <c r="C407" s="55"/>
      <c r="D407" s="34"/>
      <c r="E407" s="34"/>
      <c r="F407" s="51"/>
      <c r="G407" s="52"/>
      <c r="H407" s="34"/>
    </row>
    <row r="408" spans="2:8" hidden="1" x14ac:dyDescent="0.25">
      <c r="B408" s="45"/>
      <c r="C408" s="55"/>
      <c r="D408" s="34"/>
      <c r="E408" s="34"/>
      <c r="F408" s="51"/>
      <c r="G408" s="52"/>
      <c r="H408" s="34"/>
    </row>
    <row r="409" spans="2:8" hidden="1" x14ac:dyDescent="0.25">
      <c r="B409" s="45"/>
      <c r="C409" s="46" t="s">
        <v>152</v>
      </c>
      <c r="D409" s="34"/>
      <c r="E409" s="34"/>
      <c r="F409" s="47"/>
      <c r="G409" s="48"/>
      <c r="H409" s="49"/>
    </row>
    <row r="410" spans="2:8" hidden="1" x14ac:dyDescent="0.25">
      <c r="B410" s="45"/>
      <c r="C410" s="46" t="s">
        <v>151</v>
      </c>
      <c r="D410" s="34"/>
      <c r="E410" s="34"/>
      <c r="F410" s="47"/>
      <c r="G410" s="48"/>
      <c r="H410" s="49"/>
    </row>
    <row r="411" spans="2:8" hidden="1" x14ac:dyDescent="0.25">
      <c r="B411" s="45"/>
      <c r="C411" s="61"/>
      <c r="D411" s="34"/>
      <c r="E411" s="34"/>
      <c r="F411" s="51"/>
      <c r="G411" s="52"/>
      <c r="H411" s="34"/>
    </row>
    <row r="412" spans="2:8" hidden="1" x14ac:dyDescent="0.25">
      <c r="B412" s="45"/>
      <c r="C412" s="55"/>
      <c r="D412" s="34"/>
      <c r="E412" s="34"/>
      <c r="F412" s="51"/>
      <c r="G412" s="52"/>
      <c r="H412" s="34"/>
    </row>
    <row r="413" spans="2:8" x14ac:dyDescent="0.25">
      <c r="B413" s="39"/>
      <c r="C413" s="40" t="s">
        <v>155</v>
      </c>
      <c r="D413" s="41"/>
      <c r="E413" s="41"/>
      <c r="F413" s="42"/>
      <c r="G413" s="43"/>
      <c r="H413" s="44"/>
    </row>
    <row r="414" spans="2:8" ht="15.75" hidden="1" customHeight="1" x14ac:dyDescent="0.25">
      <c r="B414" s="45"/>
      <c r="C414" s="129" t="s">
        <v>156</v>
      </c>
      <c r="D414" s="130"/>
      <c r="E414" s="130"/>
      <c r="F414" s="130"/>
      <c r="G414" s="130"/>
      <c r="H414" s="131"/>
    </row>
    <row r="415" spans="2:8" hidden="1" x14ac:dyDescent="0.25">
      <c r="B415" s="45"/>
      <c r="C415" s="46" t="s">
        <v>157</v>
      </c>
      <c r="D415" s="34"/>
      <c r="E415" s="34"/>
      <c r="F415" s="47"/>
      <c r="G415" s="48"/>
      <c r="H415" s="49"/>
    </row>
    <row r="416" spans="2:8" ht="15.75" hidden="1" customHeight="1" x14ac:dyDescent="0.25">
      <c r="B416" s="45"/>
      <c r="C416" s="129" t="s">
        <v>158</v>
      </c>
      <c r="D416" s="130"/>
      <c r="E416" s="130"/>
      <c r="F416" s="130"/>
      <c r="G416" s="130"/>
      <c r="H416" s="131"/>
    </row>
    <row r="417" spans="2:25" hidden="1" x14ac:dyDescent="0.25">
      <c r="B417" s="45"/>
      <c r="C417" s="46" t="s">
        <v>159</v>
      </c>
      <c r="D417" s="34"/>
      <c r="E417" s="34"/>
      <c r="F417" s="47"/>
      <c r="G417" s="48"/>
      <c r="H417" s="49"/>
    </row>
    <row r="418" spans="2:25" x14ac:dyDescent="0.25">
      <c r="B418" s="45"/>
      <c r="C418" s="54" t="s">
        <v>160</v>
      </c>
      <c r="D418" s="34"/>
      <c r="E418" s="34"/>
      <c r="F418" s="47"/>
      <c r="G418" s="48"/>
      <c r="H418" s="49"/>
      <c r="X418" s="27" t="s">
        <v>200</v>
      </c>
    </row>
    <row r="419" spans="2:25" x14ac:dyDescent="0.25">
      <c r="B419" s="45"/>
      <c r="C419" s="53" t="s">
        <v>161</v>
      </c>
      <c r="D419" s="34"/>
      <c r="E419" s="34"/>
      <c r="F419" s="47"/>
      <c r="G419" s="48"/>
      <c r="H419" s="49"/>
    </row>
    <row r="420" spans="2:25" ht="23.25" x14ac:dyDescent="0.35">
      <c r="B420" s="45"/>
      <c r="C420" s="46" t="s">
        <v>162</v>
      </c>
      <c r="D420" s="34"/>
      <c r="E420" s="34"/>
      <c r="F420" s="51"/>
      <c r="G420" s="52"/>
      <c r="H420" s="86"/>
      <c r="J420" s="127"/>
      <c r="L420" s="127" t="s">
        <v>163</v>
      </c>
      <c r="X420" s="27" t="s">
        <v>201</v>
      </c>
    </row>
    <row r="421" spans="2:25" ht="23.25" x14ac:dyDescent="0.35">
      <c r="B421" s="45"/>
      <c r="C421" s="55" t="s">
        <v>191</v>
      </c>
      <c r="D421" s="34">
        <v>2024</v>
      </c>
      <c r="E421" s="34" t="s">
        <v>192</v>
      </c>
      <c r="F421" s="51">
        <v>1</v>
      </c>
      <c r="G421" s="52">
        <f>25*0.94</f>
        <v>23.5</v>
      </c>
      <c r="H421" s="108">
        <v>792.47</v>
      </c>
      <c r="J421" s="64">
        <f>H421/K421*1000</f>
        <v>33722.127659574471</v>
      </c>
      <c r="K421" s="27">
        <f>25*0.94</f>
        <v>23.5</v>
      </c>
      <c r="L421" s="127"/>
      <c r="T421" s="65"/>
    </row>
    <row r="422" spans="2:25" ht="23.25" x14ac:dyDescent="0.35">
      <c r="B422" s="45"/>
      <c r="C422" s="55" t="s">
        <v>193</v>
      </c>
      <c r="D422" s="34">
        <v>2024</v>
      </c>
      <c r="E422" s="34" t="s">
        <v>194</v>
      </c>
      <c r="F422" s="51">
        <v>1</v>
      </c>
      <c r="G422" s="52">
        <f>25*0.94</f>
        <v>23.5</v>
      </c>
      <c r="H422" s="108">
        <f>H421</f>
        <v>792.47</v>
      </c>
      <c r="J422" s="127"/>
      <c r="L422" s="127" t="s">
        <v>165</v>
      </c>
      <c r="X422" s="27" t="s">
        <v>202</v>
      </c>
    </row>
    <row r="423" spans="2:25" ht="15.75" customHeight="1" x14ac:dyDescent="0.25">
      <c r="B423" s="45"/>
      <c r="C423" s="53" t="s">
        <v>166</v>
      </c>
      <c r="D423" s="53"/>
      <c r="E423" s="53"/>
      <c r="F423" s="53"/>
      <c r="G423" s="53"/>
      <c r="H423" s="101"/>
      <c r="W423" s="27">
        <v>0.89</v>
      </c>
      <c r="X423" s="27" t="s">
        <v>203</v>
      </c>
    </row>
    <row r="424" spans="2:25" x14ac:dyDescent="0.25">
      <c r="B424" s="45"/>
      <c r="C424" s="46" t="s">
        <v>162</v>
      </c>
      <c r="D424" s="34"/>
      <c r="E424" s="34"/>
      <c r="F424" s="51"/>
      <c r="G424" s="52"/>
      <c r="H424" s="86"/>
      <c r="W424" s="27">
        <v>0.93</v>
      </c>
      <c r="X424" s="27" t="s">
        <v>204</v>
      </c>
    </row>
    <row r="425" spans="2:25" x14ac:dyDescent="0.25">
      <c r="B425" s="45"/>
      <c r="C425" s="55" t="s">
        <v>191</v>
      </c>
      <c r="D425" s="34">
        <v>2024</v>
      </c>
      <c r="E425" s="34" t="s">
        <v>192</v>
      </c>
      <c r="F425" s="51">
        <v>1</v>
      </c>
      <c r="G425" s="52">
        <f>100*0.94</f>
        <v>94</v>
      </c>
      <c r="H425" s="108">
        <v>834.56</v>
      </c>
      <c r="J425" s="64">
        <f>H425/K425*1000</f>
        <v>8878.2978723404249</v>
      </c>
      <c r="K425" s="27">
        <f>100*0.94</f>
        <v>94</v>
      </c>
      <c r="T425" s="65">
        <f>H425/G425*1000</f>
        <v>8878.2978723404249</v>
      </c>
      <c r="W425" s="27">
        <v>0.94</v>
      </c>
      <c r="X425" s="27" t="s">
        <v>205</v>
      </c>
    </row>
    <row r="426" spans="2:25" x14ac:dyDescent="0.25">
      <c r="B426" s="45"/>
      <c r="C426" s="55" t="s">
        <v>193</v>
      </c>
      <c r="D426" s="34">
        <v>2024</v>
      </c>
      <c r="E426" s="34" t="s">
        <v>194</v>
      </c>
      <c r="F426" s="51">
        <v>1</v>
      </c>
      <c r="G426" s="52">
        <f t="shared" ref="G426" si="1">100*0.94</f>
        <v>94</v>
      </c>
      <c r="H426" s="108">
        <v>834.56</v>
      </c>
    </row>
    <row r="427" spans="2:25" x14ac:dyDescent="0.25">
      <c r="B427" s="45"/>
      <c r="C427" s="46" t="s">
        <v>164</v>
      </c>
      <c r="D427" s="34"/>
      <c r="E427" s="34"/>
      <c r="F427" s="51"/>
      <c r="G427" s="52"/>
      <c r="H427" s="87"/>
    </row>
    <row r="428" spans="2:25" x14ac:dyDescent="0.25">
      <c r="B428" s="45"/>
      <c r="C428" s="55" t="s">
        <v>191</v>
      </c>
      <c r="D428" s="34">
        <v>2024</v>
      </c>
      <c r="E428" s="34" t="s">
        <v>192</v>
      </c>
      <c r="F428" s="51">
        <v>1</v>
      </c>
      <c r="G428" s="52">
        <f>100*0.94</f>
        <v>94</v>
      </c>
      <c r="H428" s="108">
        <v>2179.9</v>
      </c>
      <c r="T428" s="65">
        <f>H428/G428*1000</f>
        <v>23190.425531914894</v>
      </c>
    </row>
    <row r="429" spans="2:25" x14ac:dyDescent="0.25">
      <c r="B429" s="45"/>
      <c r="C429" s="55" t="s">
        <v>193</v>
      </c>
      <c r="D429" s="34">
        <v>2024</v>
      </c>
      <c r="E429" s="34" t="s">
        <v>194</v>
      </c>
      <c r="F429" s="51">
        <v>1</v>
      </c>
      <c r="G429" s="52">
        <f t="shared" ref="G429" si="2">100*0.94</f>
        <v>94</v>
      </c>
      <c r="H429" s="108">
        <v>2179.9</v>
      </c>
      <c r="W429" s="27" t="s">
        <v>206</v>
      </c>
      <c r="X429" s="27">
        <v>2023</v>
      </c>
      <c r="Y429" s="27">
        <v>2024</v>
      </c>
    </row>
    <row r="430" spans="2:25" x14ac:dyDescent="0.25">
      <c r="B430" s="45"/>
      <c r="C430" s="53" t="s">
        <v>167</v>
      </c>
      <c r="D430" s="34"/>
      <c r="E430" s="34"/>
      <c r="F430" s="47"/>
      <c r="G430" s="52"/>
      <c r="H430" s="86"/>
      <c r="W430" s="118">
        <v>1.13910056404894</v>
      </c>
      <c r="X430" s="118">
        <v>1.05967908351698</v>
      </c>
      <c r="Y430" s="27">
        <f>1.0468173795777</f>
        <v>1.0468173795777</v>
      </c>
    </row>
    <row r="431" spans="2:25" x14ac:dyDescent="0.25">
      <c r="B431" s="45"/>
      <c r="C431" s="46" t="s">
        <v>164</v>
      </c>
      <c r="D431" s="34"/>
      <c r="E431" s="89"/>
      <c r="F431" s="87"/>
      <c r="G431" s="88"/>
      <c r="H431" s="86"/>
    </row>
    <row r="432" spans="2:25" x14ac:dyDescent="0.25">
      <c r="B432" s="45"/>
      <c r="C432" s="55" t="s">
        <v>191</v>
      </c>
      <c r="D432" s="34">
        <v>2024</v>
      </c>
      <c r="E432" s="34" t="s">
        <v>192</v>
      </c>
      <c r="F432" s="51">
        <v>1</v>
      </c>
      <c r="G432" s="52">
        <f>250*0.94</f>
        <v>235</v>
      </c>
      <c r="H432" s="108">
        <v>2229.17</v>
      </c>
      <c r="J432" s="64">
        <f>H432/K432*1000</f>
        <v>9485.8297872340427</v>
      </c>
      <c r="K432" s="27">
        <f>250*0.94</f>
        <v>235</v>
      </c>
      <c r="T432" s="65">
        <f>H432/G432*1000</f>
        <v>9485.8297872340427</v>
      </c>
    </row>
    <row r="433" spans="2:24" ht="31.5" x14ac:dyDescent="0.25">
      <c r="B433" s="45"/>
      <c r="C433" s="58" t="s">
        <v>118</v>
      </c>
      <c r="D433" s="34">
        <v>2021</v>
      </c>
      <c r="E433" s="34" t="s">
        <v>194</v>
      </c>
      <c r="F433" s="51">
        <v>1</v>
      </c>
      <c r="G433" s="52">
        <v>120</v>
      </c>
      <c r="H433" s="109">
        <v>725.07799999999997</v>
      </c>
      <c r="J433" s="64">
        <f>H433/G433*1000</f>
        <v>6042.3166666666666</v>
      </c>
      <c r="T433" s="65">
        <f>H433*W430*X430*Y430/G433*1000</f>
        <v>7635.0315396074257</v>
      </c>
      <c r="X433" s="65"/>
    </row>
    <row r="434" spans="2:24" x14ac:dyDescent="0.25">
      <c r="B434" s="45"/>
      <c r="C434" s="53" t="s">
        <v>168</v>
      </c>
      <c r="D434" s="34"/>
      <c r="E434" s="34"/>
      <c r="F434" s="51"/>
      <c r="G434" s="52"/>
      <c r="H434" s="51"/>
      <c r="J434" s="64"/>
    </row>
    <row r="435" spans="2:24" hidden="1" x14ac:dyDescent="0.25">
      <c r="B435" s="45"/>
      <c r="C435" s="46" t="s">
        <v>162</v>
      </c>
      <c r="D435" s="34"/>
      <c r="E435" s="34"/>
      <c r="F435" s="51"/>
      <c r="G435" s="52"/>
      <c r="H435" s="86"/>
      <c r="J435" s="64"/>
    </row>
    <row r="436" spans="2:24" x14ac:dyDescent="0.25">
      <c r="B436" s="45"/>
      <c r="C436" s="46" t="s">
        <v>164</v>
      </c>
      <c r="D436" s="34"/>
      <c r="E436" s="34"/>
      <c r="F436" s="51"/>
      <c r="G436" s="52"/>
      <c r="H436" s="86"/>
      <c r="J436" s="64"/>
    </row>
    <row r="437" spans="2:24" x14ac:dyDescent="0.25">
      <c r="B437" s="45"/>
      <c r="C437" s="55" t="s">
        <v>191</v>
      </c>
      <c r="D437" s="34">
        <v>2024</v>
      </c>
      <c r="E437" s="34" t="s">
        <v>192</v>
      </c>
      <c r="F437" s="51">
        <v>1</v>
      </c>
      <c r="G437" s="52">
        <f>400*0.94</f>
        <v>376</v>
      </c>
      <c r="H437" s="108">
        <v>2569.67</v>
      </c>
      <c r="J437" s="64">
        <f>H437/K437*1000</f>
        <v>6834.2287234042551</v>
      </c>
      <c r="K437" s="64">
        <f>400*0.94</f>
        <v>376</v>
      </c>
      <c r="T437" s="65">
        <f>H437/G437*1000</f>
        <v>6834.2287234042551</v>
      </c>
    </row>
    <row r="438" spans="2:24" x14ac:dyDescent="0.25">
      <c r="B438" s="45"/>
      <c r="C438" s="55" t="s">
        <v>193</v>
      </c>
      <c r="D438" s="34">
        <v>2024</v>
      </c>
      <c r="E438" s="34" t="s">
        <v>194</v>
      </c>
      <c r="F438" s="51">
        <v>1</v>
      </c>
      <c r="G438" s="52">
        <f>400*0.94</f>
        <v>376</v>
      </c>
      <c r="H438" s="108">
        <v>2569.67</v>
      </c>
      <c r="J438" s="64"/>
    </row>
    <row r="439" spans="2:24" hidden="1" x14ac:dyDescent="0.25">
      <c r="B439" s="45"/>
      <c r="C439" s="58" t="s">
        <v>169</v>
      </c>
      <c r="D439" s="34"/>
      <c r="E439" s="34"/>
      <c r="F439" s="51"/>
      <c r="G439" s="52"/>
      <c r="H439" s="86"/>
      <c r="J439" s="64"/>
    </row>
    <row r="440" spans="2:24" hidden="1" x14ac:dyDescent="0.25">
      <c r="B440" s="45"/>
      <c r="C440" s="58"/>
      <c r="D440" s="34"/>
      <c r="E440" s="34"/>
      <c r="F440" s="51"/>
      <c r="G440" s="52"/>
      <c r="H440" s="86"/>
      <c r="J440" s="64"/>
    </row>
    <row r="441" spans="2:24" hidden="1" x14ac:dyDescent="0.25">
      <c r="B441" s="45"/>
      <c r="C441" s="58"/>
      <c r="D441" s="34"/>
      <c r="E441" s="34"/>
      <c r="F441" s="51"/>
      <c r="G441" s="52"/>
      <c r="H441" s="86"/>
      <c r="J441" s="64"/>
    </row>
    <row r="442" spans="2:24" hidden="1" x14ac:dyDescent="0.25">
      <c r="B442" s="45"/>
      <c r="C442" s="58"/>
      <c r="D442" s="34"/>
      <c r="E442" s="34"/>
      <c r="F442" s="51"/>
      <c r="G442" s="52"/>
      <c r="H442" s="86"/>
      <c r="J442" s="64"/>
    </row>
    <row r="443" spans="2:24" hidden="1" x14ac:dyDescent="0.25">
      <c r="B443" s="45"/>
      <c r="C443" s="53" t="s">
        <v>170</v>
      </c>
      <c r="D443" s="34"/>
      <c r="E443" s="34"/>
      <c r="F443" s="51"/>
      <c r="G443" s="52"/>
      <c r="H443" s="87"/>
      <c r="J443" s="64"/>
    </row>
    <row r="444" spans="2:24" hidden="1" x14ac:dyDescent="0.25">
      <c r="B444" s="45"/>
      <c r="C444" s="46" t="s">
        <v>164</v>
      </c>
      <c r="D444" s="34">
        <v>2023</v>
      </c>
      <c r="E444" s="34" t="s">
        <v>123</v>
      </c>
      <c r="F444" s="51">
        <v>1</v>
      </c>
      <c r="G444" s="52">
        <v>0</v>
      </c>
      <c r="H444" s="86"/>
      <c r="J444" s="64"/>
    </row>
    <row r="445" spans="2:24" hidden="1" x14ac:dyDescent="0.25">
      <c r="B445" s="45"/>
      <c r="C445" s="58" t="s">
        <v>169</v>
      </c>
      <c r="D445" s="34"/>
      <c r="E445" s="34"/>
      <c r="F445" s="51">
        <v>1</v>
      </c>
      <c r="G445" s="52"/>
      <c r="H445" s="86"/>
      <c r="J445" s="64"/>
    </row>
    <row r="446" spans="2:24" hidden="1" x14ac:dyDescent="0.25">
      <c r="B446" s="45"/>
      <c r="C446" s="55" t="s">
        <v>191</v>
      </c>
      <c r="D446" s="34">
        <v>2023</v>
      </c>
      <c r="E446" s="34" t="s">
        <v>192</v>
      </c>
      <c r="F446" s="51">
        <v>1</v>
      </c>
      <c r="G446" s="52">
        <f>1000*0.94</f>
        <v>940</v>
      </c>
      <c r="H446" s="108">
        <v>3029.5048477285136</v>
      </c>
      <c r="J446" s="64">
        <f>H446/K446*1000</f>
        <v>3222.8774975835249</v>
      </c>
      <c r="K446" s="27">
        <f>1000*0.94</f>
        <v>940</v>
      </c>
      <c r="T446" s="65">
        <f>H446/G446*1000</f>
        <v>3222.8774975835249</v>
      </c>
    </row>
    <row r="447" spans="2:24" hidden="1" x14ac:dyDescent="0.25">
      <c r="B447" s="45"/>
      <c r="C447" s="55" t="s">
        <v>193</v>
      </c>
      <c r="D447" s="34">
        <v>2023</v>
      </c>
      <c r="E447" s="34" t="s">
        <v>194</v>
      </c>
      <c r="F447" s="51">
        <v>1</v>
      </c>
      <c r="G447" s="52">
        <f>1000*0.94</f>
        <v>940</v>
      </c>
      <c r="H447" s="108">
        <v>3029.5048477285136</v>
      </c>
      <c r="J447" s="64"/>
    </row>
    <row r="448" spans="2:24" hidden="1" x14ac:dyDescent="0.25">
      <c r="B448" s="45"/>
      <c r="C448" s="53" t="s">
        <v>171</v>
      </c>
      <c r="D448" s="34"/>
      <c r="E448" s="34"/>
      <c r="F448" s="51"/>
      <c r="G448" s="52"/>
      <c r="H448" s="87"/>
      <c r="J448" s="64"/>
    </row>
    <row r="449" spans="2:10" hidden="1" x14ac:dyDescent="0.25">
      <c r="B449" s="45"/>
      <c r="C449" s="46" t="s">
        <v>164</v>
      </c>
      <c r="D449" s="34">
        <v>2023</v>
      </c>
      <c r="E449" s="34" t="s">
        <v>123</v>
      </c>
      <c r="F449" s="51">
        <v>1</v>
      </c>
      <c r="G449" s="52">
        <v>0</v>
      </c>
      <c r="H449" s="86"/>
      <c r="J449" s="64"/>
    </row>
    <row r="450" spans="2:10" hidden="1" x14ac:dyDescent="0.25">
      <c r="B450" s="45"/>
      <c r="C450" s="58" t="s">
        <v>169</v>
      </c>
      <c r="D450" s="34">
        <v>2023</v>
      </c>
      <c r="E450" s="34" t="s">
        <v>123</v>
      </c>
      <c r="F450" s="51">
        <v>1</v>
      </c>
      <c r="G450" s="52">
        <v>0</v>
      </c>
      <c r="H450" s="86"/>
      <c r="J450" s="64"/>
    </row>
    <row r="451" spans="2:10" hidden="1" x14ac:dyDescent="0.25">
      <c r="B451" s="45"/>
      <c r="C451" s="53" t="s">
        <v>172</v>
      </c>
      <c r="D451" s="34"/>
      <c r="E451" s="34"/>
      <c r="F451" s="51"/>
      <c r="G451" s="52"/>
      <c r="H451" s="87"/>
      <c r="J451" s="64"/>
    </row>
    <row r="452" spans="2:10" hidden="1" x14ac:dyDescent="0.25">
      <c r="B452" s="45"/>
      <c r="C452" s="46" t="s">
        <v>164</v>
      </c>
      <c r="D452" s="34"/>
      <c r="E452" s="34"/>
      <c r="F452" s="51"/>
      <c r="G452" s="52"/>
      <c r="H452" s="86"/>
      <c r="J452" s="64"/>
    </row>
    <row r="453" spans="2:10" hidden="1" x14ac:dyDescent="0.25">
      <c r="B453" s="45"/>
      <c r="C453" s="58" t="s">
        <v>169</v>
      </c>
      <c r="D453" s="34"/>
      <c r="E453" s="34"/>
      <c r="F453" s="51"/>
      <c r="G453" s="52"/>
      <c r="H453" s="86"/>
      <c r="J453" s="64"/>
    </row>
    <row r="454" spans="2:10" hidden="1" x14ac:dyDescent="0.25">
      <c r="B454" s="45"/>
      <c r="C454" s="53" t="s">
        <v>173</v>
      </c>
      <c r="D454" s="34"/>
      <c r="E454" s="34"/>
      <c r="F454" s="51"/>
      <c r="G454" s="52"/>
      <c r="H454" s="51"/>
      <c r="J454" s="64"/>
    </row>
    <row r="455" spans="2:10" hidden="1" x14ac:dyDescent="0.25">
      <c r="B455" s="45"/>
      <c r="C455" s="46" t="s">
        <v>164</v>
      </c>
      <c r="D455" s="34"/>
      <c r="E455" s="34"/>
      <c r="F455" s="51"/>
      <c r="G455" s="52"/>
      <c r="H455" s="49"/>
      <c r="J455" s="64"/>
    </row>
    <row r="456" spans="2:10" hidden="1" x14ac:dyDescent="0.25">
      <c r="B456" s="45"/>
      <c r="C456" s="58" t="s">
        <v>169</v>
      </c>
      <c r="D456" s="34"/>
      <c r="E456" s="34"/>
      <c r="F456" s="51"/>
      <c r="G456" s="52"/>
      <c r="H456" s="49"/>
      <c r="J456" s="64"/>
    </row>
    <row r="457" spans="2:10" hidden="1" x14ac:dyDescent="0.25">
      <c r="B457" s="45"/>
      <c r="C457" s="53" t="s">
        <v>174</v>
      </c>
      <c r="D457" s="34"/>
      <c r="E457" s="34"/>
      <c r="F457" s="51"/>
      <c r="G457" s="52"/>
      <c r="H457" s="51"/>
      <c r="J457" s="64"/>
    </row>
    <row r="458" spans="2:10" hidden="1" x14ac:dyDescent="0.25">
      <c r="B458" s="45"/>
      <c r="C458" s="46" t="s">
        <v>164</v>
      </c>
      <c r="D458" s="34"/>
      <c r="E458" s="34"/>
      <c r="F458" s="51"/>
      <c r="G458" s="52"/>
      <c r="H458" s="49"/>
      <c r="J458" s="64"/>
    </row>
    <row r="459" spans="2:10" hidden="1" x14ac:dyDescent="0.25">
      <c r="B459" s="45"/>
      <c r="C459" s="58" t="s">
        <v>169</v>
      </c>
      <c r="D459" s="34"/>
      <c r="E459" s="34"/>
      <c r="F459" s="51"/>
      <c r="G459" s="52"/>
      <c r="H459" s="49"/>
      <c r="J459" s="64"/>
    </row>
    <row r="460" spans="2:10" hidden="1" x14ac:dyDescent="0.25">
      <c r="B460" s="45"/>
      <c r="C460" s="53" t="s">
        <v>168</v>
      </c>
      <c r="D460" s="34"/>
      <c r="E460" s="34"/>
      <c r="F460" s="51"/>
      <c r="G460" s="52"/>
      <c r="H460" s="51"/>
      <c r="J460" s="64"/>
    </row>
    <row r="461" spans="2:10" hidden="1" x14ac:dyDescent="0.25">
      <c r="B461" s="45"/>
      <c r="C461" s="46" t="s">
        <v>162</v>
      </c>
      <c r="D461" s="34"/>
      <c r="E461" s="34"/>
      <c r="F461" s="51"/>
      <c r="G461" s="52"/>
      <c r="H461" s="49"/>
      <c r="J461" s="64"/>
    </row>
    <row r="462" spans="2:10" hidden="1" x14ac:dyDescent="0.25">
      <c r="B462" s="45"/>
      <c r="C462" s="46" t="s">
        <v>164</v>
      </c>
      <c r="D462" s="34">
        <v>2023</v>
      </c>
      <c r="E462" s="34" t="s">
        <v>123</v>
      </c>
      <c r="F462" s="51">
        <v>1</v>
      </c>
      <c r="G462" s="52">
        <v>0</v>
      </c>
      <c r="H462" s="79"/>
      <c r="J462" s="64"/>
    </row>
    <row r="463" spans="2:10" hidden="1" x14ac:dyDescent="0.25">
      <c r="B463" s="45"/>
      <c r="C463" s="58" t="s">
        <v>169</v>
      </c>
      <c r="D463" s="34">
        <v>2023</v>
      </c>
      <c r="E463" s="34" t="s">
        <v>123</v>
      </c>
      <c r="F463" s="51">
        <v>1</v>
      </c>
      <c r="G463" s="52">
        <v>0</v>
      </c>
      <c r="H463" s="79"/>
      <c r="J463" s="64"/>
    </row>
    <row r="464" spans="2:10" hidden="1" x14ac:dyDescent="0.25">
      <c r="B464" s="45"/>
      <c r="C464" s="53" t="s">
        <v>172</v>
      </c>
      <c r="D464" s="89"/>
      <c r="E464" s="89"/>
      <c r="F464" s="90"/>
      <c r="G464" s="91"/>
      <c r="H464" s="86"/>
    </row>
    <row r="465" spans="2:10" hidden="1" x14ac:dyDescent="0.25">
      <c r="B465" s="45"/>
      <c r="C465" s="92"/>
      <c r="D465" s="89"/>
      <c r="E465" s="89"/>
      <c r="F465" s="87"/>
      <c r="G465" s="88"/>
      <c r="H465" s="86"/>
      <c r="J465" s="64"/>
    </row>
    <row r="466" spans="2:10" hidden="1" x14ac:dyDescent="0.25">
      <c r="B466" s="45"/>
      <c r="C466" s="92"/>
      <c r="D466" s="89"/>
      <c r="E466" s="89"/>
      <c r="F466" s="87"/>
      <c r="G466" s="88"/>
      <c r="H466" s="86"/>
      <c r="J466" s="64"/>
    </row>
    <row r="467" spans="2:10" x14ac:dyDescent="0.25">
      <c r="B467" s="39"/>
      <c r="C467" s="40" t="s">
        <v>175</v>
      </c>
      <c r="D467" s="41"/>
      <c r="E467" s="41"/>
      <c r="F467" s="42"/>
      <c r="G467" s="43"/>
      <c r="H467" s="44"/>
    </row>
    <row r="468" spans="2:10" x14ac:dyDescent="0.25">
      <c r="B468" s="45"/>
      <c r="C468" s="46" t="s">
        <v>176</v>
      </c>
      <c r="D468" s="34"/>
      <c r="E468" s="34"/>
      <c r="F468" s="47"/>
      <c r="G468" s="48"/>
      <c r="H468" s="49"/>
    </row>
    <row r="469" spans="2:10" ht="15.75" customHeight="1" x14ac:dyDescent="0.25">
      <c r="B469" s="45"/>
      <c r="C469" s="129" t="s">
        <v>177</v>
      </c>
      <c r="D469" s="130"/>
      <c r="E469" s="130"/>
      <c r="F469" s="130"/>
      <c r="G469" s="130"/>
      <c r="H469" s="131"/>
    </row>
    <row r="470" spans="2:10" x14ac:dyDescent="0.25">
      <c r="B470" s="45"/>
      <c r="C470" s="46" t="s">
        <v>178</v>
      </c>
      <c r="D470" s="34"/>
      <c r="E470" s="34"/>
      <c r="F470" s="47"/>
      <c r="G470" s="48"/>
      <c r="H470" s="49"/>
    </row>
    <row r="471" spans="2:10" x14ac:dyDescent="0.25">
      <c r="B471" s="45"/>
      <c r="C471" s="46" t="s">
        <v>179</v>
      </c>
      <c r="D471" s="34"/>
      <c r="E471" s="34"/>
      <c r="F471" s="47"/>
      <c r="G471" s="48"/>
      <c r="H471" s="49"/>
    </row>
    <row r="472" spans="2:10" x14ac:dyDescent="0.25">
      <c r="B472" s="39"/>
      <c r="C472" s="40" t="s">
        <v>180</v>
      </c>
      <c r="D472" s="41"/>
      <c r="E472" s="41"/>
      <c r="F472" s="42"/>
      <c r="G472" s="43"/>
      <c r="H472" s="44"/>
    </row>
    <row r="473" spans="2:10" hidden="1" x14ac:dyDescent="0.25">
      <c r="B473" s="45"/>
      <c r="C473" s="46" t="s">
        <v>181</v>
      </c>
      <c r="D473" s="34"/>
      <c r="E473" s="34"/>
      <c r="F473" s="47"/>
      <c r="G473" s="48"/>
      <c r="H473" s="49"/>
    </row>
    <row r="474" spans="2:10" hidden="1" x14ac:dyDescent="0.25">
      <c r="B474" s="45"/>
      <c r="C474" s="46" t="s">
        <v>182</v>
      </c>
      <c r="D474" s="34"/>
      <c r="E474" s="34"/>
      <c r="F474" s="47"/>
      <c r="G474" s="48"/>
      <c r="H474" s="49"/>
    </row>
    <row r="475" spans="2:10" hidden="1" x14ac:dyDescent="0.25">
      <c r="B475" s="45"/>
      <c r="C475" s="46"/>
      <c r="D475" s="34"/>
      <c r="E475" s="34"/>
      <c r="F475" s="47"/>
      <c r="G475" s="48"/>
      <c r="H475" s="49"/>
    </row>
    <row r="476" spans="2:10" x14ac:dyDescent="0.25">
      <c r="B476" s="45"/>
      <c r="C476" s="54" t="s">
        <v>183</v>
      </c>
      <c r="D476" s="34"/>
      <c r="E476" s="34"/>
      <c r="F476" s="47"/>
      <c r="G476" s="48"/>
      <c r="H476" s="49"/>
    </row>
    <row r="477" spans="2:10" x14ac:dyDescent="0.25">
      <c r="B477" s="45"/>
      <c r="C477" s="46" t="s">
        <v>86</v>
      </c>
      <c r="D477" s="34">
        <v>2024</v>
      </c>
      <c r="E477" s="34">
        <v>0.4</v>
      </c>
      <c r="F477" s="51">
        <v>1</v>
      </c>
      <c r="G477" s="52">
        <v>1</v>
      </c>
      <c r="H477" s="108">
        <v>17.32</v>
      </c>
    </row>
    <row r="478" spans="2:10" x14ac:dyDescent="0.25">
      <c r="B478" s="45"/>
      <c r="C478" s="54" t="s">
        <v>184</v>
      </c>
      <c r="D478" s="34"/>
      <c r="E478" s="34"/>
      <c r="F478" s="47"/>
      <c r="G478" s="48"/>
      <c r="H478" s="107"/>
    </row>
    <row r="479" spans="2:10" x14ac:dyDescent="0.25">
      <c r="B479" s="45"/>
      <c r="C479" s="46" t="s">
        <v>87</v>
      </c>
      <c r="D479" s="34"/>
      <c r="E479" s="34"/>
      <c r="F479" s="47"/>
      <c r="G479" s="48"/>
      <c r="H479" s="107"/>
    </row>
    <row r="480" spans="2:10" x14ac:dyDescent="0.25">
      <c r="B480" s="45"/>
      <c r="C480" s="34">
        <v>0.4</v>
      </c>
      <c r="D480" s="34">
        <v>2024</v>
      </c>
      <c r="E480" s="34">
        <v>0.4</v>
      </c>
      <c r="F480" s="51">
        <v>1</v>
      </c>
      <c r="G480" s="52">
        <v>1</v>
      </c>
      <c r="H480" s="108">
        <v>38.340000000000003</v>
      </c>
    </row>
    <row r="481" spans="2:8" hidden="1" x14ac:dyDescent="0.25">
      <c r="B481" s="45"/>
      <c r="C481" s="34" t="s">
        <v>123</v>
      </c>
      <c r="D481" s="34">
        <v>2023</v>
      </c>
      <c r="E481" s="34" t="s">
        <v>123</v>
      </c>
      <c r="F481" s="51">
        <v>1</v>
      </c>
      <c r="G481" s="52"/>
      <c r="H481" s="108"/>
    </row>
    <row r="482" spans="2:8" x14ac:dyDescent="0.25">
      <c r="B482" s="45"/>
      <c r="C482" s="46" t="s">
        <v>88</v>
      </c>
      <c r="D482" s="34"/>
      <c r="E482" s="34"/>
      <c r="F482" s="47"/>
      <c r="G482" s="48"/>
      <c r="H482" s="107"/>
    </row>
    <row r="483" spans="2:8" x14ac:dyDescent="0.25">
      <c r="B483" s="45"/>
      <c r="C483" s="34">
        <v>0.4</v>
      </c>
      <c r="D483" s="34">
        <v>2024</v>
      </c>
      <c r="E483" s="34">
        <v>0.4</v>
      </c>
      <c r="F483" s="51">
        <v>1</v>
      </c>
      <c r="G483" s="52">
        <v>1</v>
      </c>
      <c r="H483" s="108">
        <v>27.17</v>
      </c>
    </row>
    <row r="484" spans="2:8" hidden="1" x14ac:dyDescent="0.25">
      <c r="B484" s="45"/>
      <c r="C484" s="34" t="s">
        <v>123</v>
      </c>
      <c r="D484" s="34">
        <v>2023</v>
      </c>
      <c r="E484" s="34" t="s">
        <v>123</v>
      </c>
      <c r="F484" s="51">
        <v>1</v>
      </c>
      <c r="G484" s="52"/>
      <c r="H484" s="108"/>
    </row>
    <row r="485" spans="2:8" hidden="1" x14ac:dyDescent="0.25">
      <c r="B485" s="45"/>
      <c r="C485" s="34">
        <v>35</v>
      </c>
      <c r="D485" s="34">
        <v>2023</v>
      </c>
      <c r="E485" s="34">
        <v>35</v>
      </c>
      <c r="F485" s="51">
        <v>1</v>
      </c>
      <c r="G485" s="52"/>
      <c r="H485" s="108"/>
    </row>
    <row r="486" spans="2:8" x14ac:dyDescent="0.25">
      <c r="B486" s="45"/>
      <c r="C486" s="46" t="s">
        <v>99</v>
      </c>
      <c r="D486" s="34"/>
      <c r="E486" s="34"/>
      <c r="F486" s="47"/>
      <c r="G486" s="48"/>
      <c r="H486" s="107"/>
    </row>
    <row r="487" spans="2:8" hidden="1" x14ac:dyDescent="0.25">
      <c r="B487" s="45"/>
      <c r="C487" s="34">
        <v>0.4</v>
      </c>
      <c r="D487" s="34">
        <v>2023</v>
      </c>
      <c r="E487" s="34">
        <v>0.4</v>
      </c>
      <c r="F487" s="51">
        <v>1</v>
      </c>
      <c r="G487" s="52"/>
      <c r="H487" s="107"/>
    </row>
    <row r="488" spans="2:8" x14ac:dyDescent="0.25">
      <c r="B488" s="45"/>
      <c r="C488" s="34" t="s">
        <v>123</v>
      </c>
      <c r="D488" s="34">
        <v>2024</v>
      </c>
      <c r="E488" s="34" t="s">
        <v>123</v>
      </c>
      <c r="F488" s="51">
        <v>1</v>
      </c>
      <c r="G488" s="52">
        <v>1</v>
      </c>
      <c r="H488" s="108">
        <v>390.67</v>
      </c>
    </row>
    <row r="489" spans="2:8" hidden="1" x14ac:dyDescent="0.25">
      <c r="B489" s="45"/>
      <c r="C489" s="34">
        <v>35</v>
      </c>
      <c r="D489" s="34">
        <v>2023</v>
      </c>
      <c r="E489" s="34">
        <v>35</v>
      </c>
      <c r="F489" s="51">
        <v>1</v>
      </c>
      <c r="G489" s="52">
        <v>0</v>
      </c>
      <c r="H489" s="89"/>
    </row>
  </sheetData>
  <mergeCells count="28">
    <mergeCell ref="C88:H88"/>
    <mergeCell ref="C87:H87"/>
    <mergeCell ref="C84:H84"/>
    <mergeCell ref="B8:H8"/>
    <mergeCell ref="C17:H17"/>
    <mergeCell ref="C89:H89"/>
    <mergeCell ref="C328:H328"/>
    <mergeCell ref="C335:H335"/>
    <mergeCell ref="C338:H338"/>
    <mergeCell ref="C345:H345"/>
    <mergeCell ref="C348:H348"/>
    <mergeCell ref="C351:H351"/>
    <mergeCell ref="C359:H359"/>
    <mergeCell ref="C195:H195"/>
    <mergeCell ref="C318:H318"/>
    <mergeCell ref="C319:H319"/>
    <mergeCell ref="C320:H320"/>
    <mergeCell ref="C325:H325"/>
    <mergeCell ref="C469:H469"/>
    <mergeCell ref="C363:H363"/>
    <mergeCell ref="C367:H367"/>
    <mergeCell ref="C379:H379"/>
    <mergeCell ref="C383:H383"/>
    <mergeCell ref="C387:H387"/>
    <mergeCell ref="C400:H400"/>
    <mergeCell ref="C404:H404"/>
    <mergeCell ref="C414:H414"/>
    <mergeCell ref="C416:H416"/>
  </mergeCells>
  <pageMargins left="0.7" right="0.7" top="0.75" bottom="0.75" header="0.3" footer="0.3"/>
  <pageSetup paperSize="9" scale="5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1"/>
  <sheetViews>
    <sheetView view="pageBreakPreview" zoomScale="70" zoomScaleNormal="100" zoomScaleSheetLayoutView="70" workbookViewId="0">
      <selection activeCell="J40" sqref="J40"/>
    </sheetView>
  </sheetViews>
  <sheetFormatPr defaultRowHeight="16.5" x14ac:dyDescent="0.3"/>
  <cols>
    <col min="1" max="1" width="3.7109375" style="1" customWidth="1"/>
    <col min="2" max="2" width="6.28515625" style="22" customWidth="1"/>
    <col min="3" max="3" width="70.140625" style="1" customWidth="1"/>
    <col min="4" max="6" width="19.7109375" style="1" customWidth="1"/>
    <col min="7" max="7" width="30.42578125" style="1" customWidth="1"/>
    <col min="8" max="8" width="9.7109375" style="1" customWidth="1"/>
    <col min="9" max="9" width="17.28515625" style="1" customWidth="1"/>
    <col min="10" max="10" width="41.42578125" style="1" customWidth="1"/>
    <col min="11" max="16384" width="9.140625" style="1"/>
  </cols>
  <sheetData>
    <row r="1" spans="2:10" x14ac:dyDescent="0.3">
      <c r="F1" s="16"/>
      <c r="G1" s="16" t="s">
        <v>95</v>
      </c>
      <c r="H1" s="16"/>
      <c r="I1" s="16"/>
    </row>
    <row r="2" spans="2:10" x14ac:dyDescent="0.3">
      <c r="F2" s="16"/>
      <c r="G2" s="16" t="s">
        <v>76</v>
      </c>
      <c r="H2" s="16"/>
      <c r="I2" s="16"/>
    </row>
    <row r="3" spans="2:10" x14ac:dyDescent="0.3">
      <c r="F3" s="16"/>
      <c r="G3" s="16" t="s">
        <v>77</v>
      </c>
      <c r="H3" s="16"/>
      <c r="I3" s="16"/>
    </row>
    <row r="4" spans="2:10" x14ac:dyDescent="0.3">
      <c r="F4" s="16"/>
      <c r="G4" s="16" t="s">
        <v>78</v>
      </c>
      <c r="H4" s="16"/>
      <c r="I4" s="16"/>
    </row>
    <row r="5" spans="2:10" x14ac:dyDescent="0.3">
      <c r="F5" s="16"/>
      <c r="G5" s="16" t="s">
        <v>79</v>
      </c>
      <c r="H5" s="16"/>
      <c r="I5" s="16"/>
    </row>
    <row r="8" spans="2:10" x14ac:dyDescent="0.3">
      <c r="B8" s="128" t="s">
        <v>98</v>
      </c>
      <c r="C8" s="128"/>
      <c r="D8" s="128"/>
      <c r="E8" s="128"/>
      <c r="F8" s="128"/>
      <c r="G8" s="128"/>
      <c r="H8" s="21"/>
      <c r="I8" s="21"/>
    </row>
    <row r="9" spans="2:10" x14ac:dyDescent="0.3">
      <c r="B9" s="117"/>
    </row>
    <row r="10" spans="2:10" x14ac:dyDescent="0.3">
      <c r="B10" s="117"/>
    </row>
    <row r="11" spans="2:10" s="2" customFormat="1" ht="16.5" customHeight="1" x14ac:dyDescent="0.25">
      <c r="B11" s="143" t="s">
        <v>80</v>
      </c>
      <c r="C11" s="143" t="s">
        <v>8</v>
      </c>
      <c r="D11" s="143" t="s">
        <v>96</v>
      </c>
      <c r="E11" s="143"/>
      <c r="F11" s="143"/>
      <c r="G11" s="144" t="s">
        <v>9</v>
      </c>
      <c r="H11" s="71"/>
      <c r="I11" s="71"/>
    </row>
    <row r="12" spans="2:10" s="2" customFormat="1" ht="49.5" x14ac:dyDescent="0.25">
      <c r="B12" s="143"/>
      <c r="C12" s="143"/>
      <c r="D12" s="116" t="s">
        <v>10</v>
      </c>
      <c r="E12" s="116" t="s">
        <v>11</v>
      </c>
      <c r="F12" s="116" t="s">
        <v>12</v>
      </c>
      <c r="G12" s="144"/>
      <c r="H12" s="71"/>
      <c r="I12" s="71"/>
    </row>
    <row r="13" spans="2:10" s="2" customFormat="1" x14ac:dyDescent="0.25">
      <c r="B13" s="115">
        <v>1</v>
      </c>
      <c r="C13" s="115">
        <v>2</v>
      </c>
      <c r="D13" s="115">
        <v>3</v>
      </c>
      <c r="E13" s="115">
        <v>4</v>
      </c>
      <c r="F13" s="115">
        <v>5</v>
      </c>
      <c r="G13" s="115">
        <v>6</v>
      </c>
      <c r="H13" s="72"/>
      <c r="I13" s="71"/>
    </row>
    <row r="14" spans="2:10" x14ac:dyDescent="0.3">
      <c r="B14" s="9" t="s">
        <v>13</v>
      </c>
      <c r="C14" s="4" t="s">
        <v>14</v>
      </c>
      <c r="D14" s="17">
        <v>939133.12393595534</v>
      </c>
      <c r="E14" s="17">
        <v>522</v>
      </c>
      <c r="F14" s="17">
        <v>14766.42</v>
      </c>
      <c r="G14" s="17">
        <v>1799.105601409876</v>
      </c>
      <c r="H14" s="73"/>
      <c r="I14" s="74"/>
    </row>
    <row r="15" spans="2:10" x14ac:dyDescent="0.3">
      <c r="B15" s="9" t="s">
        <v>15</v>
      </c>
      <c r="C15" s="4" t="s">
        <v>97</v>
      </c>
      <c r="D15" s="17">
        <v>2525458.1560640451</v>
      </c>
      <c r="E15" s="17">
        <v>522</v>
      </c>
      <c r="F15" s="17">
        <v>14766.42</v>
      </c>
      <c r="G15" s="17">
        <v>4838.042444567136</v>
      </c>
      <c r="H15" s="73"/>
      <c r="I15" s="73"/>
    </row>
    <row r="16" spans="2:10" ht="66" x14ac:dyDescent="0.3">
      <c r="B16" s="115" t="s">
        <v>84</v>
      </c>
      <c r="C16" s="18" t="s">
        <v>185</v>
      </c>
      <c r="D16" s="11">
        <v>165654.57330197879</v>
      </c>
      <c r="E16" s="11">
        <v>428</v>
      </c>
      <c r="F16" s="11">
        <v>4431</v>
      </c>
      <c r="G16" s="11">
        <v>387.04339556537099</v>
      </c>
      <c r="H16" s="73"/>
      <c r="I16" s="73"/>
      <c r="J16" s="19"/>
    </row>
    <row r="17" spans="2:10" ht="51" customHeight="1" x14ac:dyDescent="0.3">
      <c r="B17" s="115" t="s">
        <v>85</v>
      </c>
      <c r="C17" s="20" t="s">
        <v>186</v>
      </c>
      <c r="D17" s="11">
        <v>418393.91060616594</v>
      </c>
      <c r="E17" s="11">
        <v>94</v>
      </c>
      <c r="F17" s="11">
        <v>10335.42</v>
      </c>
      <c r="G17" s="11">
        <v>4450.9990490017653</v>
      </c>
      <c r="H17" s="73"/>
      <c r="I17" s="73"/>
      <c r="J17" s="19"/>
    </row>
    <row r="20" spans="2:10" x14ac:dyDescent="0.3">
      <c r="B20" s="128" t="s">
        <v>187</v>
      </c>
      <c r="C20" s="128"/>
      <c r="D20" s="128"/>
      <c r="E20" s="128"/>
      <c r="F20" s="128"/>
      <c r="G20" s="128"/>
      <c r="H20" s="21"/>
      <c r="I20" s="21"/>
    </row>
    <row r="21" spans="2:10" x14ac:dyDescent="0.3">
      <c r="B21" s="117"/>
    </row>
    <row r="22" spans="2:10" x14ac:dyDescent="0.3">
      <c r="B22" s="117"/>
    </row>
    <row r="23" spans="2:10" ht="16.5" customHeight="1" x14ac:dyDescent="0.3">
      <c r="B23" s="143" t="s">
        <v>80</v>
      </c>
      <c r="C23" s="143" t="s">
        <v>8</v>
      </c>
      <c r="D23" s="143" t="s">
        <v>96</v>
      </c>
      <c r="E23" s="143"/>
      <c r="F23" s="143"/>
      <c r="G23" s="144" t="s">
        <v>9</v>
      </c>
      <c r="H23" s="71"/>
      <c r="I23" s="71"/>
    </row>
    <row r="24" spans="2:10" ht="49.5" x14ac:dyDescent="0.3">
      <c r="B24" s="143"/>
      <c r="C24" s="143"/>
      <c r="D24" s="116" t="s">
        <v>10</v>
      </c>
      <c r="E24" s="116" t="s">
        <v>11</v>
      </c>
      <c r="F24" s="116" t="s">
        <v>12</v>
      </c>
      <c r="G24" s="144"/>
      <c r="H24" s="71"/>
      <c r="I24" s="71"/>
    </row>
    <row r="25" spans="2:10" x14ac:dyDescent="0.3">
      <c r="B25" s="115">
        <v>1</v>
      </c>
      <c r="C25" s="115">
        <v>2</v>
      </c>
      <c r="D25" s="115">
        <v>3</v>
      </c>
      <c r="E25" s="115">
        <v>4</v>
      </c>
      <c r="F25" s="115">
        <v>5</v>
      </c>
      <c r="G25" s="115">
        <v>6</v>
      </c>
      <c r="H25" s="72"/>
      <c r="I25" s="72"/>
    </row>
    <row r="26" spans="2:10" x14ac:dyDescent="0.3">
      <c r="B26" s="9" t="s">
        <v>13</v>
      </c>
      <c r="C26" s="4" t="s">
        <v>14</v>
      </c>
      <c r="D26" s="17">
        <v>900197.25369424245</v>
      </c>
      <c r="E26" s="17">
        <v>404</v>
      </c>
      <c r="F26" s="17">
        <v>32152.224999999999</v>
      </c>
      <c r="G26" s="17">
        <v>2228.2110239956496</v>
      </c>
      <c r="H26" s="73"/>
      <c r="I26" s="73"/>
    </row>
    <row r="27" spans="2:10" x14ac:dyDescent="0.3">
      <c r="B27" s="9" t="s">
        <v>15</v>
      </c>
      <c r="C27" s="4" t="s">
        <v>97</v>
      </c>
      <c r="D27" s="17">
        <v>2421105.4763057576</v>
      </c>
      <c r="E27" s="17">
        <v>404</v>
      </c>
      <c r="F27" s="17">
        <v>32152.224999999999</v>
      </c>
      <c r="G27" s="17">
        <v>5992.8353373904893</v>
      </c>
      <c r="H27" s="73"/>
      <c r="I27" s="73"/>
    </row>
    <row r="28" spans="2:10" ht="66" x14ac:dyDescent="0.3">
      <c r="B28" s="115" t="s">
        <v>84</v>
      </c>
      <c r="C28" s="18" t="s">
        <v>185</v>
      </c>
      <c r="D28" s="11">
        <v>142390.4860950092</v>
      </c>
      <c r="E28" s="11">
        <v>297</v>
      </c>
      <c r="F28" s="11">
        <v>3844.43</v>
      </c>
      <c r="G28" s="11">
        <v>479.42924611114211</v>
      </c>
      <c r="H28" s="75"/>
      <c r="I28" s="75"/>
    </row>
    <row r="29" spans="2:10" ht="51.75" customHeight="1" x14ac:dyDescent="0.3">
      <c r="B29" s="115" t="s">
        <v>85</v>
      </c>
      <c r="C29" s="20" t="s">
        <v>186</v>
      </c>
      <c r="D29" s="11">
        <v>589934.45176689012</v>
      </c>
      <c r="E29" s="11">
        <v>107</v>
      </c>
      <c r="F29" s="11">
        <v>28307.794999999998</v>
      </c>
      <c r="G29" s="11">
        <v>5513.4060912793466</v>
      </c>
      <c r="H29" s="75"/>
      <c r="I29" s="75"/>
    </row>
    <row r="32" spans="2:10" x14ac:dyDescent="0.3">
      <c r="B32" s="128" t="s">
        <v>208</v>
      </c>
      <c r="C32" s="128"/>
      <c r="D32" s="128"/>
      <c r="E32" s="128"/>
      <c r="F32" s="128"/>
      <c r="G32" s="128"/>
      <c r="H32" s="21"/>
      <c r="I32" s="21"/>
    </row>
    <row r="35" spans="2:10" x14ac:dyDescent="0.3">
      <c r="B35" s="143" t="s">
        <v>80</v>
      </c>
      <c r="C35" s="143" t="s">
        <v>8</v>
      </c>
      <c r="D35" s="143" t="s">
        <v>96</v>
      </c>
      <c r="E35" s="143"/>
      <c r="F35" s="143"/>
      <c r="G35" s="144" t="s">
        <v>9</v>
      </c>
      <c r="H35" s="71"/>
      <c r="I35" s="71"/>
    </row>
    <row r="36" spans="2:10" ht="49.5" x14ac:dyDescent="0.3">
      <c r="B36" s="143"/>
      <c r="C36" s="143"/>
      <c r="D36" s="24" t="s">
        <v>10</v>
      </c>
      <c r="E36" s="24" t="s">
        <v>11</v>
      </c>
      <c r="F36" s="24" t="s">
        <v>12</v>
      </c>
      <c r="G36" s="144"/>
      <c r="H36" s="71"/>
      <c r="I36" s="71"/>
    </row>
    <row r="37" spans="2:10" x14ac:dyDescent="0.3">
      <c r="B37" s="23">
        <v>1</v>
      </c>
      <c r="C37" s="23">
        <v>2</v>
      </c>
      <c r="D37" s="23">
        <v>3</v>
      </c>
      <c r="E37" s="23">
        <v>4</v>
      </c>
      <c r="F37" s="23">
        <v>5</v>
      </c>
      <c r="G37" s="23">
        <v>6</v>
      </c>
      <c r="H37" s="72"/>
      <c r="I37" s="71"/>
    </row>
    <row r="38" spans="2:10" x14ac:dyDescent="0.3">
      <c r="B38" s="9" t="s">
        <v>13</v>
      </c>
      <c r="C38" s="4" t="s">
        <v>14</v>
      </c>
      <c r="D38" s="17">
        <v>872101.45998158446</v>
      </c>
      <c r="E38" s="17">
        <v>346</v>
      </c>
      <c r="F38" s="17">
        <v>15780.08</v>
      </c>
      <c r="G38" s="17">
        <v>2520.524450813828</v>
      </c>
      <c r="H38" s="73"/>
      <c r="I38" s="73"/>
    </row>
    <row r="39" spans="2:10" x14ac:dyDescent="0.3">
      <c r="B39" s="9" t="s">
        <v>15</v>
      </c>
      <c r="C39" s="4" t="s">
        <v>97</v>
      </c>
      <c r="D39" s="17">
        <v>2345541.060018416</v>
      </c>
      <c r="E39" s="17">
        <v>346</v>
      </c>
      <c r="F39" s="17">
        <v>15780.08</v>
      </c>
      <c r="G39" s="17">
        <v>6779.0204046775034</v>
      </c>
      <c r="H39" s="73"/>
      <c r="I39" s="73"/>
    </row>
    <row r="40" spans="2:10" ht="66" x14ac:dyDescent="0.3">
      <c r="B40" s="23" t="s">
        <v>84</v>
      </c>
      <c r="C40" s="18" t="s">
        <v>185</v>
      </c>
      <c r="D40" s="11">
        <v>138835.03842621134</v>
      </c>
      <c r="E40" s="11">
        <v>256</v>
      </c>
      <c r="F40" s="11">
        <v>3211.2000000000003</v>
      </c>
      <c r="G40" s="11">
        <v>542.32436885238803</v>
      </c>
      <c r="H40" s="75"/>
      <c r="I40" s="75"/>
      <c r="J40" s="76"/>
    </row>
    <row r="41" spans="2:10" ht="52.5" customHeight="1" x14ac:dyDescent="0.3">
      <c r="B41" s="23" t="s">
        <v>85</v>
      </c>
      <c r="C41" s="20" t="s">
        <v>186</v>
      </c>
      <c r="D41" s="11">
        <v>561302.6432242603</v>
      </c>
      <c r="E41" s="11">
        <v>90</v>
      </c>
      <c r="F41" s="11">
        <v>12568.88</v>
      </c>
      <c r="G41" s="11">
        <v>6236.6960358251144</v>
      </c>
      <c r="H41" s="75"/>
      <c r="I41" s="75"/>
      <c r="J41" s="77"/>
    </row>
  </sheetData>
  <mergeCells count="15">
    <mergeCell ref="B35:B36"/>
    <mergeCell ref="C35:C36"/>
    <mergeCell ref="D35:F35"/>
    <mergeCell ref="G35:G36"/>
    <mergeCell ref="B8:G8"/>
    <mergeCell ref="B11:B12"/>
    <mergeCell ref="C11:C12"/>
    <mergeCell ref="D11:F11"/>
    <mergeCell ref="G11:G12"/>
    <mergeCell ref="B20:G20"/>
    <mergeCell ref="B23:B24"/>
    <mergeCell ref="C23:C24"/>
    <mergeCell ref="D23:F23"/>
    <mergeCell ref="G23:G24"/>
    <mergeCell ref="B32:G32"/>
  </mergeCells>
  <pageMargins left="0.7" right="0.7" top="0.75" bottom="0.75" header="0.3" footer="0.3"/>
  <pageSetup paperSize="9" scale="5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5"/>
  <sheetViews>
    <sheetView view="pageBreakPreview" zoomScale="90" zoomScaleNormal="100" zoomScaleSheetLayoutView="90" workbookViewId="0">
      <selection activeCell="D20" sqref="D20"/>
    </sheetView>
  </sheetViews>
  <sheetFormatPr defaultRowHeight="16.5" x14ac:dyDescent="0.3"/>
  <cols>
    <col min="1" max="1" width="3.5703125" style="1" customWidth="1"/>
    <col min="2" max="2" width="5.5703125" style="1" customWidth="1"/>
    <col min="3" max="3" width="38.42578125" style="1" bestFit="1" customWidth="1"/>
    <col min="4" max="4" width="95.85546875" style="1" customWidth="1"/>
    <col min="5" max="5" width="37.5703125" style="1" customWidth="1"/>
    <col min="6" max="6" width="11" style="1" customWidth="1"/>
    <col min="7" max="16384" width="9.140625" style="1"/>
  </cols>
  <sheetData>
    <row r="2" spans="2:5" ht="81.75" customHeight="1" x14ac:dyDescent="0.3">
      <c r="B2" s="145" t="s">
        <v>69</v>
      </c>
      <c r="C2" s="145"/>
      <c r="D2" s="145"/>
      <c r="E2" s="145"/>
    </row>
    <row r="3" spans="2:5" ht="18.75" x14ac:dyDescent="0.3">
      <c r="B3" s="12"/>
      <c r="C3" s="12"/>
      <c r="D3" s="12"/>
      <c r="E3" s="12"/>
    </row>
    <row r="4" spans="2:5" x14ac:dyDescent="0.3">
      <c r="B4" s="13" t="s">
        <v>70</v>
      </c>
      <c r="C4" s="13" t="s">
        <v>71</v>
      </c>
      <c r="D4" s="13" t="s">
        <v>72</v>
      </c>
      <c r="E4" s="13" t="s">
        <v>73</v>
      </c>
    </row>
    <row r="5" spans="2:5" ht="47.25" x14ac:dyDescent="0.3">
      <c r="B5" s="14">
        <v>1</v>
      </c>
      <c r="C5" s="15" t="s">
        <v>215</v>
      </c>
      <c r="D5" s="15" t="s">
        <v>213</v>
      </c>
      <c r="E5" s="15" t="s">
        <v>214</v>
      </c>
    </row>
  </sheetData>
  <mergeCells count="1">
    <mergeCell ref="B2:E2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12"/>
  <sheetViews>
    <sheetView view="pageBreakPreview" zoomScaleNormal="100" zoomScaleSheetLayoutView="100" workbookViewId="0">
      <selection activeCell="L17" sqref="L17"/>
    </sheetView>
  </sheetViews>
  <sheetFormatPr defaultRowHeight="16.5" x14ac:dyDescent="0.3"/>
  <cols>
    <col min="1" max="1" width="3.28515625" style="1" customWidth="1"/>
    <col min="2" max="2" width="3.140625" style="2" customWidth="1"/>
    <col min="3" max="3" width="47.42578125" style="1" customWidth="1"/>
    <col min="4" max="4" width="20.140625" style="1" customWidth="1"/>
    <col min="5" max="5" width="18.5703125" style="1" customWidth="1"/>
    <col min="6" max="6" width="3.7109375" style="1" customWidth="1"/>
    <col min="7" max="16384" width="9.140625" style="1"/>
  </cols>
  <sheetData>
    <row r="1" spans="2:5" x14ac:dyDescent="0.3">
      <c r="D1" s="146" t="s">
        <v>27</v>
      </c>
      <c r="E1" s="146"/>
    </row>
    <row r="2" spans="2:5" ht="48.75" customHeight="1" x14ac:dyDescent="0.3">
      <c r="D2" s="147" t="s">
        <v>26</v>
      </c>
      <c r="E2" s="147"/>
    </row>
    <row r="3" spans="2:5" x14ac:dyDescent="0.3">
      <c r="D3" s="7"/>
      <c r="E3" s="7"/>
    </row>
    <row r="4" spans="2:5" x14ac:dyDescent="0.3">
      <c r="C4" s="146" t="s">
        <v>25</v>
      </c>
      <c r="D4" s="146"/>
      <c r="E4" s="146"/>
    </row>
    <row r="5" spans="2:5" x14ac:dyDescent="0.3">
      <c r="C5" s="146" t="s">
        <v>24</v>
      </c>
      <c r="D5" s="146"/>
      <c r="E5" s="146"/>
    </row>
    <row r="6" spans="2:5" x14ac:dyDescent="0.3">
      <c r="C6" s="146" t="s">
        <v>23</v>
      </c>
      <c r="D6" s="146"/>
      <c r="E6" s="146"/>
    </row>
    <row r="7" spans="2:5" x14ac:dyDescent="0.3">
      <c r="C7" s="146" t="s">
        <v>22</v>
      </c>
      <c r="D7" s="146"/>
      <c r="E7" s="146"/>
    </row>
    <row r="9" spans="2:5" ht="82.5" x14ac:dyDescent="0.3">
      <c r="B9" s="5"/>
      <c r="C9" s="3"/>
      <c r="D9" s="6" t="s">
        <v>21</v>
      </c>
      <c r="E9" s="6" t="s">
        <v>20</v>
      </c>
    </row>
    <row r="10" spans="2:5" ht="33" x14ac:dyDescent="0.3">
      <c r="B10" s="5" t="s">
        <v>13</v>
      </c>
      <c r="C10" s="4" t="s">
        <v>19</v>
      </c>
      <c r="D10" s="11">
        <v>0</v>
      </c>
      <c r="E10" s="11">
        <v>0</v>
      </c>
    </row>
    <row r="11" spans="2:5" ht="49.5" x14ac:dyDescent="0.3">
      <c r="B11" s="5" t="s">
        <v>15</v>
      </c>
      <c r="C11" s="4" t="s">
        <v>18</v>
      </c>
      <c r="D11" s="11">
        <f>'Приложение 1'!H433</f>
        <v>725.07799999999997</v>
      </c>
      <c r="E11" s="11">
        <f>'Приложение 1'!G433</f>
        <v>120</v>
      </c>
    </row>
    <row r="12" spans="2:5" ht="33" x14ac:dyDescent="0.3">
      <c r="B12" s="5" t="s">
        <v>17</v>
      </c>
      <c r="C12" s="4" t="s">
        <v>16</v>
      </c>
      <c r="D12" s="11">
        <v>0</v>
      </c>
      <c r="E12" s="11">
        <v>0</v>
      </c>
    </row>
  </sheetData>
  <mergeCells count="6">
    <mergeCell ref="C7:E7"/>
    <mergeCell ref="D1:E1"/>
    <mergeCell ref="D2:E2"/>
    <mergeCell ref="C4:E4"/>
    <mergeCell ref="C5:E5"/>
    <mergeCell ref="C6:E6"/>
  </mergeCells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7"/>
  <sheetViews>
    <sheetView view="pageBreakPreview" zoomScaleNormal="100" zoomScaleSheetLayoutView="100" workbookViewId="0">
      <selection activeCell="K22" sqref="K22"/>
    </sheetView>
  </sheetViews>
  <sheetFormatPr defaultRowHeight="16.5" x14ac:dyDescent="0.3"/>
  <cols>
    <col min="1" max="1" width="5.7109375" style="1" customWidth="1"/>
    <col min="2" max="2" width="3.5703125" style="2" customWidth="1"/>
    <col min="3" max="3" width="47.42578125" style="1" customWidth="1"/>
    <col min="4" max="4" width="20.140625" style="1" customWidth="1"/>
    <col min="5" max="5" width="18.5703125" style="1" customWidth="1"/>
    <col min="6" max="6" width="20.85546875" style="1" customWidth="1"/>
    <col min="7" max="16384" width="9.140625" style="1"/>
  </cols>
  <sheetData>
    <row r="1" spans="2:6" x14ac:dyDescent="0.3">
      <c r="E1" s="146" t="s">
        <v>28</v>
      </c>
      <c r="F1" s="146"/>
    </row>
    <row r="2" spans="2:6" ht="53.25" customHeight="1" x14ac:dyDescent="0.3">
      <c r="E2" s="147" t="s">
        <v>26</v>
      </c>
      <c r="F2" s="147"/>
    </row>
    <row r="3" spans="2:6" x14ac:dyDescent="0.3">
      <c r="E3" s="7"/>
      <c r="F3" s="7"/>
    </row>
    <row r="4" spans="2:6" x14ac:dyDescent="0.3">
      <c r="C4" s="146" t="s">
        <v>25</v>
      </c>
      <c r="D4" s="146"/>
      <c r="E4" s="146"/>
      <c r="F4" s="146"/>
    </row>
    <row r="5" spans="2:6" x14ac:dyDescent="0.3">
      <c r="C5" s="146" t="s">
        <v>29</v>
      </c>
      <c r="D5" s="146"/>
      <c r="E5" s="146"/>
      <c r="F5" s="146"/>
    </row>
    <row r="6" spans="2:6" x14ac:dyDescent="0.3">
      <c r="C6" s="146" t="s">
        <v>30</v>
      </c>
      <c r="D6" s="146"/>
      <c r="E6" s="146"/>
      <c r="F6" s="146"/>
    </row>
    <row r="7" spans="2:6" x14ac:dyDescent="0.3">
      <c r="C7" s="146" t="s">
        <v>31</v>
      </c>
      <c r="D7" s="146"/>
      <c r="E7" s="146"/>
      <c r="F7" s="146"/>
    </row>
    <row r="9" spans="2:6" ht="167.25" customHeight="1" x14ac:dyDescent="0.3">
      <c r="B9" s="5"/>
      <c r="C9" s="3"/>
      <c r="D9" s="6" t="s">
        <v>32</v>
      </c>
      <c r="E9" s="6" t="s">
        <v>33</v>
      </c>
      <c r="F9" s="6" t="s">
        <v>34</v>
      </c>
    </row>
    <row r="10" spans="2:6" x14ac:dyDescent="0.3">
      <c r="B10" s="5" t="s">
        <v>13</v>
      </c>
      <c r="C10" s="4" t="s">
        <v>35</v>
      </c>
      <c r="D10" s="11"/>
      <c r="E10" s="11"/>
      <c r="F10" s="11"/>
    </row>
    <row r="11" spans="2:6" x14ac:dyDescent="0.3">
      <c r="B11" s="5"/>
      <c r="C11" s="4" t="s">
        <v>36</v>
      </c>
      <c r="D11" s="11">
        <v>0</v>
      </c>
      <c r="E11" s="11">
        <v>0</v>
      </c>
      <c r="F11" s="11">
        <v>0</v>
      </c>
    </row>
    <row r="12" spans="2:6" x14ac:dyDescent="0.3">
      <c r="B12" s="5"/>
      <c r="C12" s="4" t="s">
        <v>37</v>
      </c>
      <c r="D12" s="11">
        <f>'Приложение 1'!H316</f>
        <v>13089.12242</v>
      </c>
      <c r="E12" s="11">
        <f>'Приложение 1'!F316/1000</f>
        <v>5.468</v>
      </c>
      <c r="F12" s="11">
        <f>'Приложение 1'!G316</f>
        <v>130</v>
      </c>
    </row>
    <row r="13" spans="2:6" x14ac:dyDescent="0.3">
      <c r="B13" s="5"/>
      <c r="C13" s="3" t="s">
        <v>38</v>
      </c>
      <c r="D13" s="11">
        <v>0</v>
      </c>
      <c r="E13" s="11">
        <v>0</v>
      </c>
      <c r="F13" s="11">
        <v>0</v>
      </c>
    </row>
    <row r="14" spans="2:6" x14ac:dyDescent="0.3">
      <c r="B14" s="5" t="s">
        <v>15</v>
      </c>
      <c r="C14" s="3" t="s">
        <v>39</v>
      </c>
      <c r="D14" s="11"/>
      <c r="E14" s="11"/>
      <c r="F14" s="11"/>
    </row>
    <row r="15" spans="2:6" x14ac:dyDescent="0.3">
      <c r="B15" s="5"/>
      <c r="C15" s="4" t="s">
        <v>36</v>
      </c>
      <c r="D15" s="11">
        <v>0</v>
      </c>
      <c r="E15" s="11">
        <v>0</v>
      </c>
      <c r="F15" s="11">
        <v>0</v>
      </c>
    </row>
    <row r="16" spans="2:6" x14ac:dyDescent="0.3">
      <c r="B16" s="5"/>
      <c r="C16" s="4" t="s">
        <v>37</v>
      </c>
      <c r="D16" s="78">
        <f>'Приложение 1'!H38+'Приложение 1'!H40</f>
        <v>3437.51755</v>
      </c>
      <c r="E16" s="11">
        <f>('Приложение 1'!F38+'Приложение 1'!F40)/1000</f>
        <v>1.9410000000000001</v>
      </c>
      <c r="F16" s="11">
        <f>'Приложение 1'!G40+'Приложение 1'!G38</f>
        <v>250</v>
      </c>
    </row>
    <row r="17" spans="2:6" x14ac:dyDescent="0.3">
      <c r="B17" s="5"/>
      <c r="C17" s="3" t="s">
        <v>38</v>
      </c>
      <c r="D17" s="11">
        <v>0</v>
      </c>
      <c r="E17" s="11">
        <v>0</v>
      </c>
      <c r="F17" s="11">
        <v>0</v>
      </c>
    </row>
  </sheetData>
  <mergeCells count="6">
    <mergeCell ref="C7:F7"/>
    <mergeCell ref="E1:F1"/>
    <mergeCell ref="E2:F2"/>
    <mergeCell ref="C4:F4"/>
    <mergeCell ref="C5:F5"/>
    <mergeCell ref="C6:F6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1"/>
  <sheetViews>
    <sheetView view="pageBreakPreview" zoomScale="80" zoomScaleNormal="100" zoomScaleSheetLayoutView="80" workbookViewId="0">
      <selection activeCell="Q17" sqref="Q17"/>
    </sheetView>
  </sheetViews>
  <sheetFormatPr defaultRowHeight="16.5" x14ac:dyDescent="0.3"/>
  <cols>
    <col min="1" max="1" width="4.5703125" style="1" customWidth="1"/>
    <col min="2" max="2" width="5.7109375" style="95" customWidth="1"/>
    <col min="3" max="3" width="35.85546875" style="1" customWidth="1"/>
    <col min="4" max="8" width="9.140625" style="1"/>
    <col min="9" max="9" width="11.42578125" style="1" customWidth="1"/>
    <col min="10" max="10" width="9.85546875" style="1" bestFit="1" customWidth="1"/>
    <col min="11" max="11" width="13.42578125" style="1" bestFit="1" customWidth="1"/>
    <col min="12" max="16384" width="9.140625" style="1"/>
  </cols>
  <sheetData>
    <row r="1" spans="2:12" x14ac:dyDescent="0.3">
      <c r="J1" s="146" t="s">
        <v>40</v>
      </c>
      <c r="K1" s="146"/>
      <c r="L1" s="146"/>
    </row>
    <row r="2" spans="2:12" ht="68.25" customHeight="1" x14ac:dyDescent="0.3">
      <c r="J2" s="147" t="s">
        <v>26</v>
      </c>
      <c r="K2" s="147"/>
      <c r="L2" s="147"/>
    </row>
    <row r="3" spans="2:12" x14ac:dyDescent="0.3">
      <c r="J3" s="96"/>
      <c r="K3" s="96"/>
      <c r="L3" s="96"/>
    </row>
    <row r="4" spans="2:12" x14ac:dyDescent="0.3">
      <c r="C4" s="146" t="s">
        <v>25</v>
      </c>
      <c r="D4" s="146"/>
      <c r="E4" s="146"/>
      <c r="F4" s="146"/>
      <c r="G4" s="146"/>
      <c r="H4" s="146"/>
      <c r="I4" s="146"/>
      <c r="J4" s="146"/>
      <c r="K4" s="146"/>
      <c r="L4" s="146"/>
    </row>
    <row r="5" spans="2:12" x14ac:dyDescent="0.3">
      <c r="C5" s="146" t="s">
        <v>41</v>
      </c>
      <c r="D5" s="146"/>
      <c r="E5" s="146"/>
      <c r="F5" s="146"/>
      <c r="G5" s="146"/>
      <c r="H5" s="146"/>
      <c r="I5" s="146"/>
      <c r="J5" s="146"/>
      <c r="K5" s="146"/>
      <c r="L5" s="146"/>
    </row>
    <row r="6" spans="2:12" x14ac:dyDescent="0.3">
      <c r="C6" s="149" t="s">
        <v>211</v>
      </c>
      <c r="D6" s="149"/>
      <c r="E6" s="149"/>
      <c r="F6" s="149"/>
      <c r="G6" s="149"/>
      <c r="H6" s="149"/>
      <c r="I6" s="149"/>
      <c r="J6" s="149"/>
      <c r="K6" s="149"/>
      <c r="L6" s="149"/>
    </row>
    <row r="8" spans="2:12" s="8" customFormat="1" ht="32.25" customHeight="1" x14ac:dyDescent="0.25">
      <c r="B8" s="143" t="s">
        <v>42</v>
      </c>
      <c r="C8" s="143"/>
      <c r="D8" s="144" t="s">
        <v>43</v>
      </c>
      <c r="E8" s="144"/>
      <c r="F8" s="144"/>
      <c r="G8" s="144" t="s">
        <v>44</v>
      </c>
      <c r="H8" s="144"/>
      <c r="I8" s="144"/>
      <c r="J8" s="144" t="s">
        <v>45</v>
      </c>
      <c r="K8" s="144"/>
      <c r="L8" s="144"/>
    </row>
    <row r="9" spans="2:12" ht="33" x14ac:dyDescent="0.3">
      <c r="B9" s="143"/>
      <c r="C9" s="143"/>
      <c r="D9" s="93" t="s">
        <v>36</v>
      </c>
      <c r="E9" s="93" t="s">
        <v>37</v>
      </c>
      <c r="F9" s="94" t="s">
        <v>46</v>
      </c>
      <c r="G9" s="93" t="s">
        <v>36</v>
      </c>
      <c r="H9" s="93" t="s">
        <v>37</v>
      </c>
      <c r="I9" s="94" t="s">
        <v>46</v>
      </c>
      <c r="J9" s="93" t="s">
        <v>36</v>
      </c>
      <c r="K9" s="93" t="s">
        <v>37</v>
      </c>
      <c r="L9" s="94" t="s">
        <v>46</v>
      </c>
    </row>
    <row r="10" spans="2:12" x14ac:dyDescent="0.3">
      <c r="B10" s="150" t="s">
        <v>13</v>
      </c>
      <c r="C10" s="3" t="s">
        <v>47</v>
      </c>
      <c r="D10" s="11">
        <v>50</v>
      </c>
      <c r="E10" s="11">
        <v>1</v>
      </c>
      <c r="F10" s="11">
        <v>0</v>
      </c>
      <c r="G10" s="11">
        <v>397</v>
      </c>
      <c r="H10" s="11">
        <v>10</v>
      </c>
      <c r="I10" s="11">
        <v>0</v>
      </c>
      <c r="J10" s="11">
        <v>892.63856999999996</v>
      </c>
      <c r="K10" s="11">
        <v>19.40795</v>
      </c>
      <c r="L10" s="11">
        <v>0</v>
      </c>
    </row>
    <row r="11" spans="2:12" x14ac:dyDescent="0.3">
      <c r="B11" s="151"/>
      <c r="C11" s="3" t="s">
        <v>48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</row>
    <row r="12" spans="2:12" x14ac:dyDescent="0.3">
      <c r="B12" s="150" t="s">
        <v>15</v>
      </c>
      <c r="C12" s="3" t="s">
        <v>49</v>
      </c>
      <c r="D12" s="11">
        <v>4</v>
      </c>
      <c r="E12" s="11">
        <v>28</v>
      </c>
      <c r="F12" s="11">
        <v>0</v>
      </c>
      <c r="G12" s="11">
        <v>194</v>
      </c>
      <c r="H12" s="11">
        <v>2863.56</v>
      </c>
      <c r="I12" s="11">
        <v>0</v>
      </c>
      <c r="J12" s="11">
        <v>136.60473999999999</v>
      </c>
      <c r="K12" s="11">
        <v>933.86433</v>
      </c>
      <c r="L12" s="11">
        <v>0</v>
      </c>
    </row>
    <row r="13" spans="2:12" x14ac:dyDescent="0.3">
      <c r="B13" s="151"/>
      <c r="C13" s="3" t="s">
        <v>50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</row>
    <row r="14" spans="2:12" x14ac:dyDescent="0.3">
      <c r="B14" s="150" t="s">
        <v>17</v>
      </c>
      <c r="C14" s="3" t="s">
        <v>51</v>
      </c>
      <c r="D14" s="11">
        <v>0</v>
      </c>
      <c r="E14" s="11">
        <v>9</v>
      </c>
      <c r="F14" s="11">
        <v>0</v>
      </c>
      <c r="G14" s="11">
        <v>0</v>
      </c>
      <c r="H14" s="11">
        <v>3438.72</v>
      </c>
      <c r="I14" s="11">
        <v>0</v>
      </c>
      <c r="J14" s="11">
        <v>0</v>
      </c>
      <c r="K14" s="11">
        <v>4802336.6399999997</v>
      </c>
      <c r="L14" s="11">
        <v>0</v>
      </c>
    </row>
    <row r="15" spans="2:12" x14ac:dyDescent="0.3">
      <c r="B15" s="151"/>
      <c r="C15" s="3" t="s">
        <v>52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</row>
    <row r="16" spans="2:12" x14ac:dyDescent="0.3">
      <c r="B16" s="150" t="s">
        <v>53</v>
      </c>
      <c r="C16" s="3" t="s">
        <v>74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</row>
    <row r="17" spans="2:12" x14ac:dyDescent="0.3">
      <c r="B17" s="151"/>
      <c r="C17" s="3" t="s">
        <v>52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</row>
    <row r="19" spans="2:12" x14ac:dyDescent="0.3">
      <c r="B19" s="10" t="s">
        <v>54</v>
      </c>
    </row>
    <row r="21" spans="2:12" ht="82.5" customHeight="1" x14ac:dyDescent="0.3">
      <c r="B21" s="148" t="s">
        <v>55</v>
      </c>
      <c r="C21" s="148"/>
      <c r="D21" s="148"/>
      <c r="E21" s="148"/>
      <c r="F21" s="148"/>
      <c r="G21" s="148"/>
      <c r="H21" s="148"/>
      <c r="I21" s="148"/>
      <c r="J21" s="148"/>
      <c r="K21" s="148"/>
      <c r="L21" s="148"/>
    </row>
  </sheetData>
  <mergeCells count="14">
    <mergeCell ref="B21:L21"/>
    <mergeCell ref="J1:L1"/>
    <mergeCell ref="J2:L2"/>
    <mergeCell ref="C4:L4"/>
    <mergeCell ref="C5:L5"/>
    <mergeCell ref="C6:L6"/>
    <mergeCell ref="B8:C9"/>
    <mergeCell ref="D8:F8"/>
    <mergeCell ref="G8:I8"/>
    <mergeCell ref="J8:L8"/>
    <mergeCell ref="B10:B11"/>
    <mergeCell ref="B12:B13"/>
    <mergeCell ref="B14:B15"/>
    <mergeCell ref="B16:B17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1"/>
  <sheetViews>
    <sheetView view="pageBreakPreview" zoomScale="115" zoomScaleNormal="115" zoomScaleSheetLayoutView="115" workbookViewId="0">
      <selection activeCell="D17" sqref="D17"/>
    </sheetView>
  </sheetViews>
  <sheetFormatPr defaultRowHeight="16.5" x14ac:dyDescent="0.3"/>
  <cols>
    <col min="1" max="1" width="5" style="1" customWidth="1"/>
    <col min="2" max="2" width="5.7109375" style="95" customWidth="1"/>
    <col min="3" max="3" width="35.85546875" style="1" customWidth="1"/>
    <col min="4" max="8" width="9.140625" style="1"/>
    <col min="9" max="9" width="11.42578125" style="1" customWidth="1"/>
    <col min="10" max="16384" width="9.140625" style="1"/>
  </cols>
  <sheetData>
    <row r="1" spans="2:9" x14ac:dyDescent="0.3">
      <c r="G1" s="146" t="s">
        <v>57</v>
      </c>
      <c r="H1" s="146"/>
      <c r="I1" s="146"/>
    </row>
    <row r="2" spans="2:9" ht="68.25" customHeight="1" x14ac:dyDescent="0.3">
      <c r="G2" s="147" t="s">
        <v>26</v>
      </c>
      <c r="H2" s="147"/>
      <c r="I2" s="147"/>
    </row>
    <row r="4" spans="2:9" x14ac:dyDescent="0.3">
      <c r="C4" s="146" t="s">
        <v>25</v>
      </c>
      <c r="D4" s="146"/>
      <c r="E4" s="146"/>
      <c r="F4" s="146"/>
      <c r="G4" s="146"/>
      <c r="H4" s="146"/>
      <c r="I4" s="146"/>
    </row>
    <row r="5" spans="2:9" x14ac:dyDescent="0.3">
      <c r="C5" s="147" t="s">
        <v>210</v>
      </c>
      <c r="D5" s="146"/>
      <c r="E5" s="146"/>
      <c r="F5" s="146"/>
      <c r="G5" s="146"/>
      <c r="H5" s="146"/>
      <c r="I5" s="146"/>
    </row>
    <row r="6" spans="2:9" x14ac:dyDescent="0.3">
      <c r="C6" s="149" t="s">
        <v>209</v>
      </c>
      <c r="D6" s="149"/>
      <c r="E6" s="149"/>
      <c r="F6" s="149"/>
      <c r="G6" s="149"/>
      <c r="H6" s="149"/>
      <c r="I6" s="149"/>
    </row>
    <row r="8" spans="2:9" s="8" customFormat="1" ht="32.25" customHeight="1" x14ac:dyDescent="0.25">
      <c r="B8" s="143" t="s">
        <v>42</v>
      </c>
      <c r="C8" s="143"/>
      <c r="D8" s="144" t="s">
        <v>56</v>
      </c>
      <c r="E8" s="144"/>
      <c r="F8" s="144"/>
      <c r="G8" s="144" t="s">
        <v>44</v>
      </c>
      <c r="H8" s="144"/>
      <c r="I8" s="144"/>
    </row>
    <row r="9" spans="2:9" ht="33" x14ac:dyDescent="0.3">
      <c r="B9" s="143"/>
      <c r="C9" s="143"/>
      <c r="D9" s="93" t="s">
        <v>36</v>
      </c>
      <c r="E9" s="93" t="s">
        <v>37</v>
      </c>
      <c r="F9" s="94" t="s">
        <v>46</v>
      </c>
      <c r="G9" s="93" t="s">
        <v>36</v>
      </c>
      <c r="H9" s="93" t="s">
        <v>37</v>
      </c>
      <c r="I9" s="94" t="s">
        <v>46</v>
      </c>
    </row>
    <row r="10" spans="2:9" x14ac:dyDescent="0.3">
      <c r="B10" s="150" t="s">
        <v>13</v>
      </c>
      <c r="C10" s="3" t="s">
        <v>47</v>
      </c>
      <c r="D10" s="11">
        <v>64</v>
      </c>
      <c r="E10" s="11">
        <v>4</v>
      </c>
      <c r="F10" s="11">
        <v>0</v>
      </c>
      <c r="G10" s="11">
        <v>528</v>
      </c>
      <c r="H10" s="11">
        <v>25</v>
      </c>
      <c r="I10" s="11">
        <v>0</v>
      </c>
    </row>
    <row r="11" spans="2:9" x14ac:dyDescent="0.3">
      <c r="B11" s="151"/>
      <c r="C11" s="3" t="s">
        <v>48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</row>
    <row r="12" spans="2:9" x14ac:dyDescent="0.3">
      <c r="B12" s="150" t="s">
        <v>15</v>
      </c>
      <c r="C12" s="3" t="s">
        <v>49</v>
      </c>
      <c r="D12" s="11">
        <v>4</v>
      </c>
      <c r="E12" s="11">
        <v>31</v>
      </c>
      <c r="F12" s="11">
        <v>0</v>
      </c>
      <c r="G12" s="11">
        <v>194</v>
      </c>
      <c r="H12" s="11">
        <v>3164.56</v>
      </c>
      <c r="I12" s="11">
        <v>0</v>
      </c>
    </row>
    <row r="13" spans="2:9" x14ac:dyDescent="0.3">
      <c r="B13" s="151"/>
      <c r="C13" s="3" t="s">
        <v>50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</row>
    <row r="14" spans="2:9" x14ac:dyDescent="0.3">
      <c r="B14" s="150" t="s">
        <v>17</v>
      </c>
      <c r="C14" s="3" t="s">
        <v>51</v>
      </c>
      <c r="D14" s="11">
        <v>0</v>
      </c>
      <c r="E14" s="11">
        <v>11</v>
      </c>
      <c r="F14" s="11">
        <v>0</v>
      </c>
      <c r="G14" s="11">
        <v>0</v>
      </c>
      <c r="H14" s="11">
        <v>4293.8999999999996</v>
      </c>
      <c r="I14" s="11">
        <v>0</v>
      </c>
    </row>
    <row r="15" spans="2:9" x14ac:dyDescent="0.3">
      <c r="B15" s="151"/>
      <c r="C15" s="3" t="s">
        <v>52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</row>
    <row r="16" spans="2:9" x14ac:dyDescent="0.3">
      <c r="B16" s="150" t="s">
        <v>53</v>
      </c>
      <c r="C16" s="3" t="s">
        <v>74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</row>
    <row r="17" spans="2:9" x14ac:dyDescent="0.3">
      <c r="B17" s="151"/>
      <c r="C17" s="3" t="s">
        <v>52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</row>
    <row r="19" spans="2:9" ht="33" customHeight="1" x14ac:dyDescent="0.3">
      <c r="B19" s="148" t="s">
        <v>54</v>
      </c>
      <c r="C19" s="148"/>
      <c r="D19" s="148"/>
      <c r="E19" s="148"/>
      <c r="F19" s="148"/>
      <c r="G19" s="148"/>
      <c r="H19" s="148"/>
      <c r="I19" s="148"/>
    </row>
    <row r="21" spans="2:9" ht="115.5" customHeight="1" x14ac:dyDescent="0.3">
      <c r="B21" s="148" t="s">
        <v>55</v>
      </c>
      <c r="C21" s="148"/>
      <c r="D21" s="148"/>
      <c r="E21" s="148"/>
      <c r="F21" s="148"/>
      <c r="G21" s="148"/>
      <c r="H21" s="148"/>
      <c r="I21" s="148"/>
    </row>
  </sheetData>
  <mergeCells count="14">
    <mergeCell ref="B21:I21"/>
    <mergeCell ref="G1:I1"/>
    <mergeCell ref="G2:I2"/>
    <mergeCell ref="C4:I4"/>
    <mergeCell ref="C5:I5"/>
    <mergeCell ref="C6:I6"/>
    <mergeCell ref="B8:C9"/>
    <mergeCell ref="D8:F8"/>
    <mergeCell ref="G8:I8"/>
    <mergeCell ref="B10:B11"/>
    <mergeCell ref="B12:B13"/>
    <mergeCell ref="B14:B15"/>
    <mergeCell ref="B16:B17"/>
    <mergeCell ref="B19:I19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Титул</vt:lpstr>
      <vt:lpstr>Приложение 1</vt:lpstr>
      <vt:lpstr>28 а) РТУ </vt:lpstr>
      <vt:lpstr>28 б) reshenie_tarif_2023</vt:lpstr>
      <vt:lpstr>28 в) srednie_dannie_fact_mosh</vt:lpstr>
      <vt:lpstr>28 г) srednie_dannie_dline_VL</vt:lpstr>
      <vt:lpstr>28 д) info_TP_2023</vt:lpstr>
      <vt:lpstr>28 е) info_zayavki_TP_2023</vt:lpstr>
      <vt:lpstr>'28 а) РТУ '!Область_печати</vt:lpstr>
      <vt:lpstr>'28 в) srednie_dannie_fact_mosh'!Область_печати</vt:lpstr>
      <vt:lpstr>'28 г) srednie_dannie_dline_VL'!Область_печати</vt:lpstr>
      <vt:lpstr>'28 д) info_TP_2023'!Область_печати</vt:lpstr>
      <vt:lpstr>'28 е) info_zayavki_TP_2023'!Область_печати</vt:lpstr>
      <vt:lpstr>'Приложение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2023-09-14T09:48:55Z</dcterms:modified>
</cp:coreProperties>
</file>