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824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<sst xmlns="http://schemas.openxmlformats.org/spreadsheetml/2006/main" count="112" uniqueCount="33">
  <si>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 xml:space="preserve">цена, руб./МВт.ч </t>
  </si>
  <si>
    <t>Поставщик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</si>
  <si>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</si>
  <si>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</si>
  <si>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</si>
  <si>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</si>
  <si>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</si>
  <si>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</si>
  <si>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</si>
  <si>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август*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</si>
  <si>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</si>
  <si>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</si>
  <si>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</si>
  <si>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</si>
  <si>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</si>
  <si>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</si>
  <si>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</si>
  <si>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</si>
  <si>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</si>
  <si>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</si>
  <si>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</si>
  <si>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</si>
  <si>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ООО "Минивод"</t>
  </si>
  <si>
    <t>Объем, тыс.кВт.ч.</t>
  </si>
  <si>
    <t>ОАО "Черкесские городские электрические сети"</t>
  </si>
  <si>
    <t>август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</si>
  <si>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Карачаево-Черкесской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</si>
  <si>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ПАО "РусГидро"</t>
  </si>
  <si>
    <t>ООО "Эркен-Шахарский сахарный завод"</t>
  </si>
  <si>
    <t>ООО "Техническая экспертная компания"</t>
  </si>
  <si>
    <t>период 2023 года</t>
  </si>
  <si>
    <t>Период 2023 года</t>
  </si>
  <si>
    <t>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</si>
</sst>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30"/>
      <name val="Arial Cyr"/>
      <family val="0"/>
    </font>
    <font>
      <sz val="10"/>
      <color indexed="30"/>
      <name val="Arial"/>
      <family val="2"/>
    </font>
    <font>
      <b/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rgb="FF0627CC"/>
      <name val="Arial Cyr"/>
      <family val="0"/>
    </font>
    <font>
      <sz val="10"/>
      <color rgb="FF0627CC"/>
      <name val="Arial"/>
      <family val="2"/>
    </font>
    <font>
      <b/>
      <sz val="11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90" fontId="50" fillId="0" borderId="11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5" fillId="0" borderId="10" xfId="6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205" fontId="6" fillId="0" borderId="0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90" fontId="5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top" wrapText="1"/>
    </xf>
    <xf numFmtId="205" fontId="5" fillId="0" borderId="15" xfId="0" applyNumberFormat="1" applyFont="1" applyBorder="1" applyAlignment="1">
      <alignment horizontal="center" vertical="center"/>
    </xf>
    <xf numFmtId="205" fontId="5" fillId="0" borderId="16" xfId="0" applyNumberFormat="1" applyFont="1" applyBorder="1" applyAlignment="1">
      <alignment horizontal="center" vertical="center"/>
    </xf>
    <xf numFmtId="205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205" fontId="5" fillId="0" borderId="15" xfId="0" applyNumberFormat="1" applyFont="1" applyBorder="1" applyAlignment="1">
      <alignment horizontal="center" vertical="center" wrapText="1"/>
    </xf>
    <xf numFmtId="205" fontId="5" fillId="0" borderId="16" xfId="0" applyNumberFormat="1" applyFont="1" applyBorder="1" applyAlignment="1">
      <alignment horizontal="center" vertical="center" wrapText="1"/>
    </xf>
    <xf numFmtId="205" fontId="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90" workbookViewId="0" topLeftCell="A76">
      <selection activeCell="D95" sqref="D95"/>
    </sheetView>
  </sheetViews>
  <sheetFormatPr defaultColWidth="9.140625" defaultRowHeight="12.75" outlineLevelRow="1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2" customWidth="1"/>
    <col min="6" max="6" width="16.140625" style="12" customWidth="1"/>
    <col min="7" max="7" width="17.7109375" style="1" customWidth="1"/>
    <col min="8" max="8" width="15.8515625" style="1" customWidth="1"/>
  </cols>
  <sheetData>
    <row r="1" spans="1:8" ht="48.75" customHeight="1">
      <c r="A1" s="38" t="s">
        <v>14</v>
      </c>
      <c r="B1" s="38"/>
      <c r="C1" s="38"/>
      <c r="D1" s="38"/>
      <c r="E1" s="38"/>
      <c r="F1" s="38"/>
      <c r="G1" s="38"/>
      <c r="H1" s="38"/>
    </row>
    <row r="2" spans="1:8" ht="16.5" customHeight="1">
      <c r="A2" s="13"/>
      <c r="B2" s="13"/>
      <c r="C2" s="13"/>
      <c r="D2" s="13"/>
      <c r="E2" s="13"/>
      <c r="F2" s="13"/>
      <c r="G2" s="13"/>
      <c r="H2" s="13"/>
    </row>
    <row r="3" spans="1:9" ht="146.25" customHeight="1">
      <c r="A3" s="29" t="s">
        <v>30</v>
      </c>
      <c r="B3" s="15" t="s">
        <v>15</v>
      </c>
      <c r="C3" s="15" t="s">
        <v>19</v>
      </c>
      <c r="D3" s="13"/>
      <c r="E3" s="13"/>
      <c r="F3" s="13"/>
      <c r="G3" s="13"/>
      <c r="H3" s="13"/>
      <c r="I3" s="13"/>
    </row>
    <row r="4" spans="1:9" ht="15" customHeight="1">
      <c r="A4" s="3" t="s">
        <v>2</v>
      </c>
      <c r="B4" s="23">
        <f aca="true" t="shared" si="0" ref="B4:B15">C23+C38+C53+C68+C83</f>
        <v>100.822</v>
      </c>
      <c r="C4" s="25">
        <v>0</v>
      </c>
      <c r="D4" s="8">
        <f>B4*C4</f>
        <v>0</v>
      </c>
      <c r="E4" s="28"/>
      <c r="F4" s="26"/>
      <c r="G4" s="26"/>
      <c r="H4" s="13"/>
      <c r="I4" s="13"/>
    </row>
    <row r="5" spans="1:9" ht="15" customHeight="1">
      <c r="A5" s="3" t="s">
        <v>3</v>
      </c>
      <c r="B5" s="23">
        <f>C24+C39+C54+C69+C84</f>
        <v>94.051</v>
      </c>
      <c r="C5" s="25">
        <v>0</v>
      </c>
      <c r="D5" s="28"/>
      <c r="E5" s="28"/>
      <c r="F5" s="26"/>
      <c r="G5" s="26"/>
      <c r="H5" s="13"/>
      <c r="I5" s="13"/>
    </row>
    <row r="6" spans="1:9" ht="15" customHeight="1">
      <c r="A6" s="3" t="s">
        <v>4</v>
      </c>
      <c r="B6" s="23">
        <f t="shared" si="0"/>
        <v>85.804</v>
      </c>
      <c r="C6" s="25">
        <v>0</v>
      </c>
      <c r="D6" s="28"/>
      <c r="E6" s="28"/>
      <c r="F6" s="26"/>
      <c r="G6" s="26"/>
      <c r="H6" s="13"/>
      <c r="I6" s="13"/>
    </row>
    <row r="7" spans="1:9" ht="15" customHeight="1">
      <c r="A7" s="3" t="s">
        <v>5</v>
      </c>
      <c r="B7" s="23">
        <f>C26+C41+C56+C71+C86</f>
        <v>65.683</v>
      </c>
      <c r="C7" s="25">
        <v>0</v>
      </c>
      <c r="D7" s="28"/>
      <c r="E7" s="28"/>
      <c r="F7" s="26"/>
      <c r="G7" s="26"/>
      <c r="H7" s="13"/>
      <c r="I7" s="13"/>
    </row>
    <row r="8" spans="1:9" ht="15" customHeight="1">
      <c r="A8" s="3" t="s">
        <v>6</v>
      </c>
      <c r="B8" s="23">
        <f>C27+C42+C57+C72+C87</f>
        <v>48.83</v>
      </c>
      <c r="C8" s="25">
        <v>0</v>
      </c>
      <c r="D8" s="28"/>
      <c r="E8" s="28"/>
      <c r="F8" s="26"/>
      <c r="G8" s="26"/>
      <c r="H8" s="13"/>
      <c r="I8" s="13"/>
    </row>
    <row r="9" spans="1:9" ht="15" customHeight="1">
      <c r="A9" s="3" t="s">
        <v>7</v>
      </c>
      <c r="B9" s="23">
        <f t="shared" si="0"/>
        <v>48.480999999999995</v>
      </c>
      <c r="C9" s="25">
        <v>0</v>
      </c>
      <c r="D9" s="28"/>
      <c r="E9" s="28"/>
      <c r="F9" s="26"/>
      <c r="G9" s="26"/>
      <c r="H9" s="13"/>
      <c r="I9" s="13"/>
    </row>
    <row r="10" spans="1:9" ht="15" customHeight="1">
      <c r="A10" s="3" t="s">
        <v>8</v>
      </c>
      <c r="B10" s="23">
        <f>C29+C44+C59+C74+C89</f>
        <v>98.213</v>
      </c>
      <c r="C10" s="25">
        <v>0</v>
      </c>
      <c r="D10" s="28"/>
      <c r="E10" s="28"/>
      <c r="F10" s="26"/>
      <c r="G10" s="26"/>
      <c r="H10" s="13"/>
      <c r="I10" s="13"/>
    </row>
    <row r="11" spans="1:9" ht="15" customHeight="1">
      <c r="A11" s="3" t="s">
        <v>25</v>
      </c>
      <c r="B11" s="23">
        <f t="shared" si="0"/>
        <v>73.636</v>
      </c>
      <c r="C11" s="25">
        <v>0</v>
      </c>
      <c r="D11" s="28"/>
      <c r="E11" s="28"/>
      <c r="F11" s="26"/>
      <c r="G11" s="26"/>
      <c r="H11" s="13"/>
      <c r="I11" s="13"/>
    </row>
    <row r="12" spans="1:9" ht="15" customHeight="1">
      <c r="A12" s="3" t="s">
        <v>10</v>
      </c>
      <c r="B12" s="23">
        <f t="shared" si="0"/>
        <v>968.554</v>
      </c>
      <c r="C12" s="25">
        <v>0</v>
      </c>
      <c r="D12" s="28"/>
      <c r="E12" s="28"/>
      <c r="F12" s="26"/>
      <c r="G12" s="26"/>
      <c r="H12" s="13"/>
      <c r="I12" s="13"/>
    </row>
    <row r="13" spans="1:9" ht="15" customHeight="1">
      <c r="A13" s="3" t="s">
        <v>11</v>
      </c>
      <c r="B13" s="23">
        <f>C32+C47+C62+C77+C92</f>
        <v>924.1479999999999</v>
      </c>
      <c r="C13" s="25">
        <v>0</v>
      </c>
      <c r="D13" s="28"/>
      <c r="E13" s="28"/>
      <c r="F13" s="26"/>
      <c r="G13" s="26"/>
      <c r="H13" s="13"/>
      <c r="I13" s="13"/>
    </row>
    <row r="14" spans="1:9" ht="15" customHeight="1">
      <c r="A14" s="3" t="s">
        <v>16</v>
      </c>
      <c r="B14" s="23">
        <f t="shared" si="0"/>
        <v>948.536</v>
      </c>
      <c r="C14" s="25">
        <v>0</v>
      </c>
      <c r="D14" s="28"/>
      <c r="E14" s="28"/>
      <c r="F14" s="26"/>
      <c r="G14" s="26"/>
      <c r="H14" s="13"/>
      <c r="I14" s="13"/>
    </row>
    <row r="15" spans="1:9" ht="15" customHeight="1">
      <c r="A15" s="3" t="s">
        <v>17</v>
      </c>
      <c r="B15" s="23">
        <f t="shared" si="0"/>
        <v>541.795</v>
      </c>
      <c r="C15" s="25">
        <v>0</v>
      </c>
      <c r="D15" s="28"/>
      <c r="E15" s="28"/>
      <c r="F15" s="26"/>
      <c r="G15" s="26"/>
      <c r="H15" s="13"/>
      <c r="I15" s="13"/>
    </row>
    <row r="16" spans="1:9" ht="15" customHeight="1">
      <c r="A16" s="22" t="s">
        <v>18</v>
      </c>
      <c r="B16" s="24">
        <f>SUM(B4:B15)</f>
        <v>3998.553</v>
      </c>
      <c r="C16" s="24">
        <f>SUM(C4:C15)</f>
        <v>0</v>
      </c>
      <c r="D16" s="10">
        <f>SUM(D4:D15)</f>
        <v>0</v>
      </c>
      <c r="E16" s="11">
        <f>D16/B16</f>
        <v>0</v>
      </c>
      <c r="F16" s="26"/>
      <c r="G16" s="26"/>
      <c r="H16" s="13"/>
      <c r="I16" s="13"/>
    </row>
    <row r="17" spans="1:9" ht="15" customHeight="1">
      <c r="A17"/>
      <c r="B17" s="16"/>
      <c r="C17" s="17"/>
      <c r="D17" s="26"/>
      <c r="E17" s="26"/>
      <c r="F17" s="26"/>
      <c r="G17" s="26"/>
      <c r="H17" s="13"/>
      <c r="I17" s="13"/>
    </row>
    <row r="19" spans="1:8" ht="48.75" customHeight="1">
      <c r="A19" s="38" t="s">
        <v>13</v>
      </c>
      <c r="B19" s="38"/>
      <c r="C19" s="38"/>
      <c r="D19" s="38"/>
      <c r="E19" s="38"/>
      <c r="F19" s="38"/>
      <c r="G19" s="38"/>
      <c r="H19" s="38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55.5" customHeight="1">
      <c r="A21" s="43" t="s">
        <v>12</v>
      </c>
      <c r="B21" s="43"/>
      <c r="C21" s="43"/>
      <c r="D21" s="43"/>
      <c r="E21" s="43"/>
      <c r="F21" s="43"/>
      <c r="G21" s="43"/>
      <c r="H21" s="43"/>
    </row>
    <row r="22" spans="1:8" ht="28.5" hidden="1" outlineLevel="1">
      <c r="A22" s="5" t="s">
        <v>31</v>
      </c>
      <c r="B22" s="5" t="s">
        <v>1</v>
      </c>
      <c r="C22" s="2" t="s">
        <v>20</v>
      </c>
      <c r="D22" s="2" t="s">
        <v>0</v>
      </c>
      <c r="E22" s="9"/>
      <c r="F22" s="9"/>
      <c r="G22" s="9"/>
      <c r="H22" s="18"/>
    </row>
    <row r="23" spans="1:9" ht="16.5" customHeight="1" hidden="1" outlineLevel="1">
      <c r="A23" s="3" t="s">
        <v>2</v>
      </c>
      <c r="B23" s="39" t="s">
        <v>22</v>
      </c>
      <c r="C23" s="6"/>
      <c r="D23" s="4"/>
      <c r="E23" s="8">
        <f aca="true" t="shared" si="1" ref="E23:E34">C23*D23</f>
        <v>0</v>
      </c>
      <c r="F23" s="9"/>
      <c r="G23" s="9"/>
      <c r="H23" s="18"/>
      <c r="I23" s="27"/>
    </row>
    <row r="24" spans="1:9" ht="16.5" customHeight="1" hidden="1" outlineLevel="1">
      <c r="A24" s="3" t="s">
        <v>3</v>
      </c>
      <c r="B24" s="40"/>
      <c r="C24" s="6"/>
      <c r="D24" s="4"/>
      <c r="E24" s="8">
        <f t="shared" si="1"/>
        <v>0</v>
      </c>
      <c r="F24" s="9"/>
      <c r="G24" s="9"/>
      <c r="H24" s="18"/>
      <c r="I24" s="27"/>
    </row>
    <row r="25" spans="1:9" ht="16.5" customHeight="1" hidden="1" outlineLevel="1">
      <c r="A25" s="3" t="s">
        <v>4</v>
      </c>
      <c r="B25" s="40"/>
      <c r="C25" s="6"/>
      <c r="D25" s="4"/>
      <c r="E25" s="8">
        <f t="shared" si="1"/>
        <v>0</v>
      </c>
      <c r="F25" s="9"/>
      <c r="G25" s="9"/>
      <c r="H25" s="18"/>
      <c r="I25" s="27"/>
    </row>
    <row r="26" spans="1:9" ht="16.5" customHeight="1" hidden="1" outlineLevel="1">
      <c r="A26" s="3" t="s">
        <v>5</v>
      </c>
      <c r="B26" s="40"/>
      <c r="C26" s="6"/>
      <c r="D26" s="4"/>
      <c r="E26" s="8">
        <f t="shared" si="1"/>
        <v>0</v>
      </c>
      <c r="F26" s="9"/>
      <c r="G26" s="9"/>
      <c r="H26" s="18"/>
      <c r="I26" s="27"/>
    </row>
    <row r="27" spans="1:9" ht="16.5" customHeight="1" hidden="1" outlineLevel="1">
      <c r="A27" s="3" t="s">
        <v>6</v>
      </c>
      <c r="B27" s="40"/>
      <c r="C27" s="6"/>
      <c r="D27" s="19"/>
      <c r="E27" s="8">
        <f t="shared" si="1"/>
        <v>0</v>
      </c>
      <c r="F27" s="9"/>
      <c r="G27" s="9"/>
      <c r="H27" s="18"/>
      <c r="I27" s="27"/>
    </row>
    <row r="28" spans="1:9" ht="16.5" customHeight="1" hidden="1" outlineLevel="1">
      <c r="A28" s="3" t="s">
        <v>7</v>
      </c>
      <c r="B28" s="40"/>
      <c r="C28" s="6"/>
      <c r="D28" s="4"/>
      <c r="E28" s="8">
        <f t="shared" si="1"/>
        <v>0</v>
      </c>
      <c r="F28" s="9"/>
      <c r="G28" s="9"/>
      <c r="H28" s="18"/>
      <c r="I28" s="27"/>
    </row>
    <row r="29" spans="1:9" ht="16.5" customHeight="1" hidden="1" outlineLevel="1">
      <c r="A29" s="3" t="s">
        <v>8</v>
      </c>
      <c r="B29" s="40"/>
      <c r="C29" s="6"/>
      <c r="D29" s="4"/>
      <c r="E29" s="8">
        <f t="shared" si="1"/>
        <v>0</v>
      </c>
      <c r="F29" s="9"/>
      <c r="G29" s="9"/>
      <c r="H29" s="18"/>
      <c r="I29" s="27"/>
    </row>
    <row r="30" spans="1:9" ht="16.5" customHeight="1" hidden="1" outlineLevel="1">
      <c r="A30" s="3" t="s">
        <v>9</v>
      </c>
      <c r="B30" s="40"/>
      <c r="C30" s="6"/>
      <c r="D30" s="4"/>
      <c r="E30" s="8">
        <f t="shared" si="1"/>
        <v>0</v>
      </c>
      <c r="F30" s="9"/>
      <c r="G30" s="9"/>
      <c r="H30" s="18"/>
      <c r="I30" s="27"/>
    </row>
    <row r="31" spans="1:9" ht="16.5" customHeight="1" hidden="1" outlineLevel="1">
      <c r="A31" s="3" t="s">
        <v>10</v>
      </c>
      <c r="B31" s="40"/>
      <c r="C31" s="6"/>
      <c r="D31" s="4"/>
      <c r="E31" s="8">
        <f t="shared" si="1"/>
        <v>0</v>
      </c>
      <c r="F31" s="9"/>
      <c r="G31" s="9"/>
      <c r="H31" s="18"/>
      <c r="I31" s="27"/>
    </row>
    <row r="32" spans="1:9" ht="16.5" customHeight="1" hidden="1" outlineLevel="1">
      <c r="A32" s="3" t="s">
        <v>11</v>
      </c>
      <c r="B32" s="40"/>
      <c r="C32" s="6"/>
      <c r="D32" s="4"/>
      <c r="E32" s="8">
        <f t="shared" si="1"/>
        <v>0</v>
      </c>
      <c r="F32" s="9"/>
      <c r="G32" s="9"/>
      <c r="H32" s="18"/>
      <c r="I32" s="27"/>
    </row>
    <row r="33" spans="1:9" ht="16.5" customHeight="1" hidden="1" outlineLevel="1">
      <c r="A33" s="3" t="s">
        <v>16</v>
      </c>
      <c r="B33" s="40"/>
      <c r="C33" s="6"/>
      <c r="D33" s="4"/>
      <c r="E33" s="8">
        <f t="shared" si="1"/>
        <v>0</v>
      </c>
      <c r="F33" s="9"/>
      <c r="G33" s="9"/>
      <c r="H33" s="18"/>
      <c r="I33" s="27"/>
    </row>
    <row r="34" spans="1:9" ht="16.5" customHeight="1" hidden="1" outlineLevel="1">
      <c r="A34" s="3" t="s">
        <v>17</v>
      </c>
      <c r="B34" s="40"/>
      <c r="C34" s="6"/>
      <c r="D34" s="4"/>
      <c r="E34" s="8">
        <f t="shared" si="1"/>
        <v>0</v>
      </c>
      <c r="F34" s="9"/>
      <c r="G34" s="9"/>
      <c r="H34" s="18"/>
      <c r="I34" s="27"/>
    </row>
    <row r="35" spans="1:9" ht="16.5" customHeight="1" hidden="1" outlineLevel="1">
      <c r="A35" s="22" t="s">
        <v>18</v>
      </c>
      <c r="B35" s="41"/>
      <c r="C35" s="20">
        <f>SUM(C23:C34)</f>
        <v>0</v>
      </c>
      <c r="D35" s="21">
        <f>IF(C35=0,0,SUMPRODUCT(C23:C34,D23:D34)/C35)</f>
        <v>0</v>
      </c>
      <c r="E35" s="10">
        <f>SUM(E23:E34)</f>
        <v>0</v>
      </c>
      <c r="F35" s="11" t="e">
        <f>E35/C35</f>
        <v>#DIV/0!</v>
      </c>
      <c r="G35" s="11"/>
      <c r="I35" s="27"/>
    </row>
    <row r="36" spans="5:7" ht="14.25" hidden="1" outlineLevel="1">
      <c r="E36" s="11"/>
      <c r="F36" s="11"/>
      <c r="G36" s="11"/>
    </row>
    <row r="37" spans="1:8" ht="36" customHeight="1" collapsed="1">
      <c r="A37" s="5" t="s">
        <v>31</v>
      </c>
      <c r="B37" s="5" t="s">
        <v>1</v>
      </c>
      <c r="C37" s="2" t="s">
        <v>23</v>
      </c>
      <c r="D37" s="2" t="s">
        <v>0</v>
      </c>
      <c r="E37" s="9"/>
      <c r="F37" s="9"/>
      <c r="G37" s="9"/>
      <c r="H37" s="18"/>
    </row>
    <row r="38" spans="1:8" ht="16.5" customHeight="1">
      <c r="A38" s="3" t="s">
        <v>2</v>
      </c>
      <c r="B38" s="44" t="s">
        <v>24</v>
      </c>
      <c r="C38" s="6">
        <f>100516/1000</f>
        <v>100.516</v>
      </c>
      <c r="D38" s="4">
        <v>1867.0464403677026</v>
      </c>
      <c r="E38" s="8">
        <f aca="true" t="shared" si="2" ref="E38:E49">C38*D38</f>
        <v>187668.04</v>
      </c>
      <c r="F38" s="9"/>
      <c r="G38" s="9"/>
      <c r="H38" s="18"/>
    </row>
    <row r="39" spans="1:8" ht="16.5" customHeight="1">
      <c r="A39" s="3" t="s">
        <v>3</v>
      </c>
      <c r="B39" s="45"/>
      <c r="C39" s="6">
        <v>93.86</v>
      </c>
      <c r="D39" s="4">
        <v>2053.0791604517367</v>
      </c>
      <c r="E39" s="8">
        <f t="shared" si="2"/>
        <v>192702.01</v>
      </c>
      <c r="F39" s="9"/>
      <c r="G39" s="9"/>
      <c r="H39" s="18"/>
    </row>
    <row r="40" spans="1:8" ht="16.5" customHeight="1">
      <c r="A40" s="3" t="s">
        <v>4</v>
      </c>
      <c r="B40" s="45"/>
      <c r="C40" s="6">
        <v>85.804</v>
      </c>
      <c r="D40" s="4">
        <v>1983.8985361987784</v>
      </c>
      <c r="E40" s="8">
        <f t="shared" si="2"/>
        <v>170226.43</v>
      </c>
      <c r="F40" s="9"/>
      <c r="G40" s="9"/>
      <c r="H40" s="18"/>
    </row>
    <row r="41" spans="1:8" ht="16.5" customHeight="1">
      <c r="A41" s="3" t="s">
        <v>5</v>
      </c>
      <c r="B41" s="45"/>
      <c r="C41" s="6">
        <f>65566/1000</f>
        <v>65.566</v>
      </c>
      <c r="D41" s="4">
        <v>1818.4301314705792</v>
      </c>
      <c r="E41" s="8">
        <f t="shared" si="2"/>
        <v>119227.19</v>
      </c>
      <c r="F41" s="9"/>
      <c r="G41" s="9"/>
      <c r="H41" s="18"/>
    </row>
    <row r="42" spans="1:8" ht="16.5" customHeight="1">
      <c r="A42" s="3" t="s">
        <v>6</v>
      </c>
      <c r="B42" s="45"/>
      <c r="C42" s="6">
        <v>48.83</v>
      </c>
      <c r="D42" s="19">
        <f>1.79645607208683*1000</f>
        <v>1796.4560720868299</v>
      </c>
      <c r="E42" s="8">
        <f t="shared" si="2"/>
        <v>87720.9499999999</v>
      </c>
      <c r="F42" s="9"/>
      <c r="G42" s="9"/>
      <c r="H42" s="18"/>
    </row>
    <row r="43" spans="1:8" ht="16.5" customHeight="1">
      <c r="A43" s="3" t="s">
        <v>7</v>
      </c>
      <c r="B43" s="45"/>
      <c r="C43" s="6">
        <v>44.705</v>
      </c>
      <c r="D43" s="19">
        <v>2079.9212616038476</v>
      </c>
      <c r="E43" s="8">
        <f t="shared" si="2"/>
        <v>92982.88</v>
      </c>
      <c r="F43" s="9"/>
      <c r="G43" s="9"/>
      <c r="H43" s="18"/>
    </row>
    <row r="44" spans="1:8" ht="16.5" customHeight="1">
      <c r="A44" s="3" t="s">
        <v>8</v>
      </c>
      <c r="B44" s="45"/>
      <c r="C44" s="6">
        <v>51.188</v>
      </c>
      <c r="D44" s="19">
        <v>2321.5046495272327</v>
      </c>
      <c r="E44" s="8">
        <f t="shared" si="2"/>
        <v>118833.18</v>
      </c>
      <c r="F44" s="9"/>
      <c r="G44" s="9"/>
      <c r="H44" s="18"/>
    </row>
    <row r="45" spans="1:8" ht="16.5" customHeight="1">
      <c r="A45" s="3" t="s">
        <v>9</v>
      </c>
      <c r="B45" s="45"/>
      <c r="C45" s="7">
        <v>56.853</v>
      </c>
      <c r="D45" s="19">
        <v>2265.951664819798</v>
      </c>
      <c r="E45" s="8">
        <f t="shared" si="2"/>
        <v>128826.15</v>
      </c>
      <c r="F45" s="9"/>
      <c r="G45" s="9"/>
      <c r="H45" s="18"/>
    </row>
    <row r="46" spans="1:8" ht="16.5" customHeight="1">
      <c r="A46" s="3" t="s">
        <v>10</v>
      </c>
      <c r="B46" s="45"/>
      <c r="C46" s="7">
        <v>43.8</v>
      </c>
      <c r="D46" s="19">
        <v>1912.464383561644</v>
      </c>
      <c r="E46" s="8">
        <f t="shared" si="2"/>
        <v>83765.94</v>
      </c>
      <c r="F46" s="9"/>
      <c r="G46" s="9"/>
      <c r="H46" s="18"/>
    </row>
    <row r="47" spans="1:8" ht="16.5" customHeight="1">
      <c r="A47" s="3" t="s">
        <v>11</v>
      </c>
      <c r="B47" s="45"/>
      <c r="C47" s="7">
        <v>64.103</v>
      </c>
      <c r="D47" s="19">
        <v>1794.5497090619785</v>
      </c>
      <c r="E47" s="8">
        <f t="shared" si="2"/>
        <v>115036.02</v>
      </c>
      <c r="F47" s="9"/>
      <c r="G47" s="9"/>
      <c r="H47" s="18"/>
    </row>
    <row r="48" spans="1:8" ht="16.5" customHeight="1">
      <c r="A48" s="3" t="s">
        <v>16</v>
      </c>
      <c r="B48" s="45"/>
      <c r="C48" s="7">
        <v>73.611</v>
      </c>
      <c r="D48" s="7">
        <v>1911.4011492847535</v>
      </c>
      <c r="E48" s="8">
        <f t="shared" si="2"/>
        <v>140700.15</v>
      </c>
      <c r="F48" s="9"/>
      <c r="G48" s="9"/>
      <c r="H48" s="18"/>
    </row>
    <row r="49" spans="1:8" ht="16.5" customHeight="1">
      <c r="A49" s="3" t="s">
        <v>17</v>
      </c>
      <c r="B49" s="45"/>
      <c r="C49" s="7">
        <v>85.187</v>
      </c>
      <c r="D49" s="7">
        <v>1848.1798866024158</v>
      </c>
      <c r="E49" s="8">
        <f t="shared" si="2"/>
        <v>157440.9</v>
      </c>
      <c r="F49" s="9"/>
      <c r="G49" s="9"/>
      <c r="H49" s="18"/>
    </row>
    <row r="50" spans="1:7" ht="16.5" customHeight="1">
      <c r="A50" s="22" t="s">
        <v>18</v>
      </c>
      <c r="B50" s="46"/>
      <c r="C50" s="20">
        <f>SUM(C38:C49)</f>
        <v>814.0229999999998</v>
      </c>
      <c r="D50" s="21">
        <f>IF(C50=0,0,SUMPRODUCT(C38:C49,D38:D49)/C50)</f>
        <v>1959.5635995543123</v>
      </c>
      <c r="E50" s="10">
        <f>SUM(E38:E49)</f>
        <v>1595129.8399999996</v>
      </c>
      <c r="F50" s="11">
        <f>E50/C50</f>
        <v>1959.5635995543123</v>
      </c>
      <c r="G50" s="11"/>
    </row>
    <row r="51" spans="5:7" ht="14.25">
      <c r="E51" s="11"/>
      <c r="F51" s="11"/>
      <c r="G51" s="11"/>
    </row>
    <row r="52" spans="1:8" ht="28.5" hidden="1" outlineLevel="1">
      <c r="A52" s="5" t="s">
        <v>31</v>
      </c>
      <c r="B52" s="5" t="s">
        <v>1</v>
      </c>
      <c r="C52" s="2" t="s">
        <v>23</v>
      </c>
      <c r="D52" s="2" t="s">
        <v>0</v>
      </c>
      <c r="E52" s="9"/>
      <c r="F52" s="9"/>
      <c r="G52" s="9"/>
      <c r="H52" s="18"/>
    </row>
    <row r="53" spans="1:8" ht="16.5" customHeight="1" hidden="1" outlineLevel="1">
      <c r="A53" s="3" t="s">
        <v>2</v>
      </c>
      <c r="B53" s="44" t="s">
        <v>27</v>
      </c>
      <c r="C53" s="6"/>
      <c r="D53" s="4"/>
      <c r="E53" s="8">
        <f aca="true" t="shared" si="3" ref="E53:E64">C53*D53</f>
        <v>0</v>
      </c>
      <c r="F53" s="9"/>
      <c r="G53" s="9"/>
      <c r="H53" s="18"/>
    </row>
    <row r="54" spans="1:8" ht="16.5" customHeight="1" hidden="1" outlineLevel="1">
      <c r="A54" s="3" t="s">
        <v>3</v>
      </c>
      <c r="B54" s="45"/>
      <c r="C54" s="6"/>
      <c r="D54" s="4"/>
      <c r="E54" s="8">
        <f t="shared" si="3"/>
        <v>0</v>
      </c>
      <c r="F54" s="9"/>
      <c r="G54" s="9"/>
      <c r="H54" s="18"/>
    </row>
    <row r="55" spans="1:8" ht="16.5" customHeight="1" hidden="1" outlineLevel="1">
      <c r="A55" s="3" t="s">
        <v>4</v>
      </c>
      <c r="B55" s="45"/>
      <c r="C55" s="6"/>
      <c r="D55" s="4"/>
      <c r="E55" s="8">
        <f t="shared" si="3"/>
        <v>0</v>
      </c>
      <c r="F55" s="9"/>
      <c r="G55" s="9"/>
      <c r="H55" s="18"/>
    </row>
    <row r="56" spans="1:8" ht="16.5" customHeight="1" hidden="1" outlineLevel="1">
      <c r="A56" s="3" t="s">
        <v>5</v>
      </c>
      <c r="B56" s="45"/>
      <c r="C56" s="6"/>
      <c r="D56" s="6"/>
      <c r="E56" s="8">
        <f t="shared" si="3"/>
        <v>0</v>
      </c>
      <c r="F56" s="9"/>
      <c r="G56" s="9"/>
      <c r="H56" s="18"/>
    </row>
    <row r="57" spans="1:8" ht="16.5" customHeight="1" hidden="1" outlineLevel="1">
      <c r="A57" s="3" t="s">
        <v>6</v>
      </c>
      <c r="B57" s="45"/>
      <c r="C57" s="6"/>
      <c r="D57" s="7"/>
      <c r="E57" s="8">
        <f t="shared" si="3"/>
        <v>0</v>
      </c>
      <c r="F57" s="9"/>
      <c r="G57" s="9"/>
      <c r="H57" s="18"/>
    </row>
    <row r="58" spans="1:8" ht="16.5" customHeight="1" hidden="1" outlineLevel="1">
      <c r="A58" s="3" t="s">
        <v>7</v>
      </c>
      <c r="B58" s="45"/>
      <c r="C58" s="6"/>
      <c r="D58" s="19"/>
      <c r="E58" s="8">
        <f t="shared" si="3"/>
        <v>0</v>
      </c>
      <c r="F58" s="9"/>
      <c r="G58" s="9"/>
      <c r="H58" s="18"/>
    </row>
    <row r="59" spans="1:8" ht="16.5" customHeight="1" hidden="1" outlineLevel="1">
      <c r="A59" s="3" t="s">
        <v>8</v>
      </c>
      <c r="B59" s="45"/>
      <c r="C59" s="6"/>
      <c r="D59" s="7"/>
      <c r="E59" s="8">
        <f t="shared" si="3"/>
        <v>0</v>
      </c>
      <c r="F59" s="9"/>
      <c r="G59" s="9"/>
      <c r="H59" s="18"/>
    </row>
    <row r="60" spans="1:8" ht="16.5" customHeight="1" hidden="1" outlineLevel="1">
      <c r="A60" s="3" t="s">
        <v>25</v>
      </c>
      <c r="B60" s="45"/>
      <c r="C60" s="6"/>
      <c r="D60" s="4"/>
      <c r="E60" s="8">
        <f t="shared" si="3"/>
        <v>0</v>
      </c>
      <c r="F60" s="9"/>
      <c r="G60" s="9"/>
      <c r="H60" s="18"/>
    </row>
    <row r="61" spans="1:8" ht="16.5" customHeight="1" hidden="1" outlineLevel="1">
      <c r="A61" s="3" t="s">
        <v>10</v>
      </c>
      <c r="B61" s="45"/>
      <c r="C61" s="6"/>
      <c r="D61" s="4"/>
      <c r="E61" s="8">
        <f t="shared" si="3"/>
        <v>0</v>
      </c>
      <c r="F61" s="9"/>
      <c r="G61" s="9"/>
      <c r="H61" s="18"/>
    </row>
    <row r="62" spans="1:8" ht="16.5" customHeight="1" hidden="1" outlineLevel="1">
      <c r="A62" s="3" t="s">
        <v>11</v>
      </c>
      <c r="B62" s="45"/>
      <c r="C62" s="6"/>
      <c r="D62" s="4"/>
      <c r="E62" s="8">
        <f t="shared" si="3"/>
        <v>0</v>
      </c>
      <c r="F62" s="9"/>
      <c r="G62" s="9"/>
      <c r="H62" s="18"/>
    </row>
    <row r="63" spans="1:8" ht="16.5" customHeight="1" hidden="1" outlineLevel="1">
      <c r="A63" s="3" t="s">
        <v>16</v>
      </c>
      <c r="B63" s="45"/>
      <c r="C63" s="6"/>
      <c r="D63" s="4"/>
      <c r="E63" s="8">
        <f t="shared" si="3"/>
        <v>0</v>
      </c>
      <c r="F63" s="9"/>
      <c r="G63" s="9"/>
      <c r="H63" s="18"/>
    </row>
    <row r="64" spans="1:8" ht="16.5" customHeight="1" hidden="1" outlineLevel="1">
      <c r="A64" s="3" t="s">
        <v>17</v>
      </c>
      <c r="B64" s="45"/>
      <c r="C64" s="6"/>
      <c r="D64" s="4"/>
      <c r="E64" s="8">
        <f t="shared" si="3"/>
        <v>0</v>
      </c>
      <c r="F64" s="9"/>
      <c r="G64" s="9"/>
      <c r="H64" s="18"/>
    </row>
    <row r="65" spans="1:7" ht="16.5" customHeight="1" hidden="1" outlineLevel="1">
      <c r="A65" s="22" t="s">
        <v>18</v>
      </c>
      <c r="B65" s="46"/>
      <c r="C65" s="20">
        <f>SUM(C53:C64)</f>
        <v>0</v>
      </c>
      <c r="D65" s="21">
        <f>IF(C65=0,0,SUMPRODUCT(C53:C64,D53:D64)/C65)</f>
        <v>0</v>
      </c>
      <c r="E65" s="10">
        <f>SUM(E53:E64)</f>
        <v>0</v>
      </c>
      <c r="F65" s="11" t="e">
        <f>E65/C65</f>
        <v>#DIV/0!</v>
      </c>
      <c r="G65" s="11"/>
    </row>
    <row r="66" spans="1:7" ht="16.5" customHeight="1" hidden="1" outlineLevel="1">
      <c r="A66" s="30"/>
      <c r="B66" s="31"/>
      <c r="C66" s="32"/>
      <c r="D66" s="33"/>
      <c r="E66" s="34"/>
      <c r="F66" s="11"/>
      <c r="G66" s="11"/>
    </row>
    <row r="67" spans="1:7" ht="28.5" collapsed="1">
      <c r="A67" s="5" t="s">
        <v>31</v>
      </c>
      <c r="B67" s="5" t="s">
        <v>1</v>
      </c>
      <c r="C67" s="2" t="s">
        <v>23</v>
      </c>
      <c r="D67" s="2" t="s">
        <v>0</v>
      </c>
      <c r="E67" s="34"/>
      <c r="F67" s="11"/>
      <c r="G67" s="11"/>
    </row>
    <row r="68" spans="1:7" ht="16.5" customHeight="1">
      <c r="A68" s="3" t="s">
        <v>2</v>
      </c>
      <c r="B68" s="44" t="s">
        <v>28</v>
      </c>
      <c r="C68" s="6">
        <v>0</v>
      </c>
      <c r="D68" s="6">
        <v>0</v>
      </c>
      <c r="E68" s="34"/>
      <c r="F68" s="11"/>
      <c r="G68" s="11"/>
    </row>
    <row r="69" spans="1:7" ht="16.5" customHeight="1">
      <c r="A69" s="3" t="s">
        <v>3</v>
      </c>
      <c r="B69" s="45"/>
      <c r="C69" s="6">
        <v>0</v>
      </c>
      <c r="D69" s="6">
        <v>0</v>
      </c>
      <c r="E69" s="34"/>
      <c r="F69" s="11"/>
      <c r="G69" s="11"/>
    </row>
    <row r="70" spans="1:7" ht="16.5" customHeight="1">
      <c r="A70" s="3" t="s">
        <v>4</v>
      </c>
      <c r="B70" s="45"/>
      <c r="C70" s="6">
        <v>0</v>
      </c>
      <c r="D70" s="6">
        <v>0</v>
      </c>
      <c r="E70" s="34"/>
      <c r="F70" s="11"/>
      <c r="G70" s="11"/>
    </row>
    <row r="71" spans="1:7" ht="16.5" customHeight="1">
      <c r="A71" s="3" t="s">
        <v>5</v>
      </c>
      <c r="B71" s="45"/>
      <c r="C71" s="6">
        <v>0</v>
      </c>
      <c r="D71" s="6">
        <v>0</v>
      </c>
      <c r="E71" s="34"/>
      <c r="F71" s="11"/>
      <c r="G71" s="11"/>
    </row>
    <row r="72" spans="1:7" ht="16.5" customHeight="1">
      <c r="A72" s="3" t="s">
        <v>6</v>
      </c>
      <c r="B72" s="45"/>
      <c r="C72" s="6">
        <v>0</v>
      </c>
      <c r="D72" s="6">
        <v>0</v>
      </c>
      <c r="E72" s="34"/>
      <c r="F72" s="11"/>
      <c r="G72" s="11"/>
    </row>
    <row r="73" spans="1:7" ht="16.5" customHeight="1">
      <c r="A73" s="3" t="s">
        <v>7</v>
      </c>
      <c r="B73" s="45"/>
      <c r="C73" s="6">
        <v>0</v>
      </c>
      <c r="D73" s="6">
        <v>0</v>
      </c>
      <c r="E73" s="34"/>
      <c r="F73" s="11"/>
      <c r="G73" s="11"/>
    </row>
    <row r="74" spans="1:7" ht="16.5" customHeight="1">
      <c r="A74" s="3" t="s">
        <v>8</v>
      </c>
      <c r="B74" s="45"/>
      <c r="C74" s="6">
        <v>0</v>
      </c>
      <c r="D74" s="6">
        <v>0</v>
      </c>
      <c r="E74" s="34"/>
      <c r="F74" s="11"/>
      <c r="G74" s="11"/>
    </row>
    <row r="75" spans="1:7" ht="16.5" customHeight="1">
      <c r="A75" s="3" t="s">
        <v>25</v>
      </c>
      <c r="B75" s="45"/>
      <c r="C75" s="6">
        <v>0</v>
      </c>
      <c r="D75" s="6">
        <v>0</v>
      </c>
      <c r="E75" s="34"/>
      <c r="F75" s="11"/>
      <c r="G75" s="11"/>
    </row>
    <row r="76" spans="1:7" ht="16.5" customHeight="1">
      <c r="A76" s="3" t="s">
        <v>10</v>
      </c>
      <c r="B76" s="45"/>
      <c r="C76" s="19">
        <v>924.427</v>
      </c>
      <c r="D76" s="19">
        <v>1827.6097301355326</v>
      </c>
      <c r="E76" s="34"/>
      <c r="F76" s="11"/>
      <c r="G76" s="11"/>
    </row>
    <row r="77" spans="1:7" ht="16.5" customHeight="1">
      <c r="A77" s="3" t="s">
        <v>11</v>
      </c>
      <c r="B77" s="45"/>
      <c r="C77" s="19">
        <v>860.045</v>
      </c>
      <c r="D77" s="19">
        <v>1842.5622147678318</v>
      </c>
      <c r="E77" s="34"/>
      <c r="F77" s="11"/>
      <c r="G77" s="11"/>
    </row>
    <row r="78" spans="1:7" ht="16.5" customHeight="1">
      <c r="A78" s="3" t="s">
        <v>16</v>
      </c>
      <c r="B78" s="45"/>
      <c r="C78" s="19">
        <v>874.925</v>
      </c>
      <c r="D78" s="19">
        <v>2070.196919735978</v>
      </c>
      <c r="E78" s="34"/>
      <c r="F78" s="11"/>
      <c r="G78" s="11"/>
    </row>
    <row r="79" spans="1:7" ht="16.5" customHeight="1">
      <c r="A79" s="3" t="s">
        <v>17</v>
      </c>
      <c r="B79" s="45"/>
      <c r="C79" s="7">
        <v>456.608</v>
      </c>
      <c r="D79" s="7">
        <v>1982.46958003364</v>
      </c>
      <c r="E79" s="34"/>
      <c r="F79" s="11"/>
      <c r="G79" s="11"/>
    </row>
    <row r="80" spans="1:7" ht="16.5" customHeight="1">
      <c r="A80" s="22" t="s">
        <v>18</v>
      </c>
      <c r="B80" s="46"/>
      <c r="C80" s="20">
        <f>SUM(C68:C79)</f>
        <v>3116.005</v>
      </c>
      <c r="D80" s="21">
        <f>IF(C80=0,0,SUMPRODUCT(C68:C79,D68:D79)/C80)</f>
        <v>1922.5439978433926</v>
      </c>
      <c r="E80" s="34"/>
      <c r="F80" s="11"/>
      <c r="G80" s="11"/>
    </row>
    <row r="81" spans="1:7" ht="16.5" customHeight="1">
      <c r="A81" s="30"/>
      <c r="B81" s="31"/>
      <c r="C81" s="32"/>
      <c r="D81" s="33"/>
      <c r="E81" s="34"/>
      <c r="F81" s="11"/>
      <c r="G81" s="11"/>
    </row>
    <row r="82" spans="1:7" ht="30.75" customHeight="1">
      <c r="A82" s="5" t="s">
        <v>31</v>
      </c>
      <c r="B82" s="5" t="s">
        <v>1</v>
      </c>
      <c r="C82" s="2" t="s">
        <v>23</v>
      </c>
      <c r="D82" s="2" t="s">
        <v>0</v>
      </c>
      <c r="E82" s="34"/>
      <c r="F82" s="11"/>
      <c r="G82" s="11"/>
    </row>
    <row r="83" spans="1:7" ht="16.5" customHeight="1">
      <c r="A83" s="3" t="s">
        <v>2</v>
      </c>
      <c r="B83" s="44" t="s">
        <v>29</v>
      </c>
      <c r="C83" s="6">
        <f>306/1000</f>
        <v>0.306</v>
      </c>
      <c r="D83" s="4">
        <v>1151.2418300653594</v>
      </c>
      <c r="E83" s="34"/>
      <c r="F83" s="11"/>
      <c r="G83" s="11"/>
    </row>
    <row r="84" spans="1:7" ht="16.5" customHeight="1">
      <c r="A84" s="3" t="s">
        <v>3</v>
      </c>
      <c r="B84" s="45"/>
      <c r="C84" s="6">
        <v>0.191</v>
      </c>
      <c r="D84" s="4">
        <v>1185.4450261780105</v>
      </c>
      <c r="E84" s="34"/>
      <c r="F84" s="11"/>
      <c r="G84" s="11"/>
    </row>
    <row r="85" spans="1:7" ht="16.5" customHeight="1">
      <c r="A85" s="3" t="s">
        <v>4</v>
      </c>
      <c r="B85" s="45"/>
      <c r="C85" s="6">
        <v>0</v>
      </c>
      <c r="D85" s="4">
        <v>0</v>
      </c>
      <c r="E85" s="34"/>
      <c r="F85" s="11"/>
      <c r="G85" s="11"/>
    </row>
    <row r="86" spans="1:7" ht="16.5" customHeight="1">
      <c r="A86" s="3" t="s">
        <v>5</v>
      </c>
      <c r="B86" s="45"/>
      <c r="C86" s="6">
        <f>117/1000</f>
        <v>0.117</v>
      </c>
      <c r="D86" s="4">
        <v>1156.2393162393164</v>
      </c>
      <c r="E86" s="34"/>
      <c r="F86" s="11"/>
      <c r="G86" s="11"/>
    </row>
    <row r="87" spans="1:7" ht="16.5" customHeight="1">
      <c r="A87" s="3" t="s">
        <v>6</v>
      </c>
      <c r="B87" s="45"/>
      <c r="C87" s="6">
        <v>0</v>
      </c>
      <c r="D87" s="4">
        <v>0</v>
      </c>
      <c r="E87" s="34"/>
      <c r="F87" s="11"/>
      <c r="G87" s="11"/>
    </row>
    <row r="88" spans="1:7" ht="16.5" customHeight="1">
      <c r="A88" s="3" t="s">
        <v>7</v>
      </c>
      <c r="B88" s="45"/>
      <c r="C88" s="6">
        <v>3.776</v>
      </c>
      <c r="D88" s="4">
        <v>1224.388241525424</v>
      </c>
      <c r="E88" s="34"/>
      <c r="F88" s="11"/>
      <c r="G88" s="11"/>
    </row>
    <row r="89" spans="1:7" ht="16.5" customHeight="1">
      <c r="A89" s="3" t="s">
        <v>8</v>
      </c>
      <c r="B89" s="45"/>
      <c r="C89" s="6">
        <v>47.025</v>
      </c>
      <c r="D89" s="4">
        <v>2977.716533758639</v>
      </c>
      <c r="E89" s="34"/>
      <c r="F89" s="11"/>
      <c r="G89" s="11"/>
    </row>
    <row r="90" spans="1:7" ht="16.5" customHeight="1">
      <c r="A90" s="3" t="s">
        <v>25</v>
      </c>
      <c r="B90" s="45"/>
      <c r="C90" s="6">
        <v>16.783</v>
      </c>
      <c r="D90" s="4">
        <v>2470.4504558183876</v>
      </c>
      <c r="E90" s="34"/>
      <c r="F90" s="11"/>
      <c r="G90" s="11"/>
    </row>
    <row r="91" spans="1:7" ht="16.5" customHeight="1">
      <c r="A91" s="3" t="s">
        <v>10</v>
      </c>
      <c r="B91" s="45"/>
      <c r="C91" s="19">
        <v>0.327</v>
      </c>
      <c r="D91" s="19">
        <v>1158.6544342507646</v>
      </c>
      <c r="E91" s="34"/>
      <c r="F91" s="11"/>
      <c r="G91" s="11"/>
    </row>
    <row r="92" spans="1:7" ht="16.5" customHeight="1">
      <c r="A92" s="3" t="s">
        <v>11</v>
      </c>
      <c r="B92" s="45"/>
      <c r="C92" s="19">
        <v>0</v>
      </c>
      <c r="D92" s="19">
        <v>0</v>
      </c>
      <c r="E92" s="34"/>
      <c r="F92" s="11"/>
      <c r="G92" s="11"/>
    </row>
    <row r="93" spans="1:7" ht="16.5" customHeight="1">
      <c r="A93" s="3" t="s">
        <v>16</v>
      </c>
      <c r="B93" s="45"/>
      <c r="C93" s="19">
        <v>0</v>
      </c>
      <c r="D93" s="19">
        <v>0</v>
      </c>
      <c r="E93" s="34"/>
      <c r="F93" s="11"/>
      <c r="G93" s="11"/>
    </row>
    <row r="94" spans="1:7" ht="16.5" customHeight="1">
      <c r="A94" s="3" t="s">
        <v>17</v>
      </c>
      <c r="B94" s="45"/>
      <c r="C94" s="19">
        <v>0</v>
      </c>
      <c r="D94" s="19">
        <v>0</v>
      </c>
      <c r="E94" s="34"/>
      <c r="F94" s="11"/>
      <c r="G94" s="11"/>
    </row>
    <row r="95" spans="1:7" ht="16.5" customHeight="1">
      <c r="A95" s="22" t="s">
        <v>18</v>
      </c>
      <c r="B95" s="46"/>
      <c r="C95" s="20">
        <f>SUM(C83:C94)</f>
        <v>68.525</v>
      </c>
      <c r="D95" s="21">
        <f>IF(C95=0,0,SUMPRODUCT(C83:C94,D83:D94)/C95)</f>
        <v>2731.920321050711</v>
      </c>
      <c r="E95" s="34"/>
      <c r="F95" s="11"/>
      <c r="G95" s="11"/>
    </row>
    <row r="96" spans="5:8" ht="14.25">
      <c r="E96" s="11"/>
      <c r="F96" s="11"/>
      <c r="G96" s="11"/>
      <c r="H96" s="11"/>
    </row>
    <row r="97" spans="1:8" ht="40.5" customHeight="1">
      <c r="A97" s="43" t="s">
        <v>21</v>
      </c>
      <c r="B97" s="43"/>
      <c r="C97" s="43"/>
      <c r="D97" s="43"/>
      <c r="E97" s="43"/>
      <c r="F97" s="43"/>
      <c r="G97" s="43"/>
      <c r="H97" s="43"/>
    </row>
    <row r="98" spans="1:8" ht="37.5" customHeight="1">
      <c r="A98" s="35" t="s">
        <v>32</v>
      </c>
      <c r="B98" s="36"/>
      <c r="C98" s="36"/>
      <c r="D98" s="36"/>
      <c r="E98" s="36"/>
      <c r="F98" s="36"/>
      <c r="G98" s="36"/>
      <c r="H98" s="37"/>
    </row>
    <row r="99" spans="1:8" ht="16.5" customHeight="1">
      <c r="A99" s="14"/>
      <c r="B99" s="14"/>
      <c r="C99" s="14"/>
      <c r="D99" s="14"/>
      <c r="E99" s="14"/>
      <c r="F99" s="14"/>
      <c r="G99" s="14"/>
      <c r="H99" s="14"/>
    </row>
    <row r="100" spans="1:5" ht="60" customHeight="1">
      <c r="A100" s="42" t="s">
        <v>26</v>
      </c>
      <c r="B100" s="42"/>
      <c r="C100" s="42"/>
      <c r="D100" s="42"/>
      <c r="E100" s="42"/>
    </row>
  </sheetData>
  <sheetProtection/>
  <mergeCells count="11">
    <mergeCell ref="B83:B95"/>
    <mergeCell ref="A98:H98"/>
    <mergeCell ref="A19:H19"/>
    <mergeCell ref="B23:B35"/>
    <mergeCell ref="A1:H1"/>
    <mergeCell ref="A100:E100"/>
    <mergeCell ref="A21:H21"/>
    <mergeCell ref="A97:H97"/>
    <mergeCell ref="B38:B50"/>
    <mergeCell ref="B53:B65"/>
    <mergeCell ref="B68:B80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Лазоренко Ксения Викторовна</cp:lastModifiedBy>
  <cp:lastPrinted>2008-01-14T11:51:18Z</cp:lastPrinted>
  <dcterms:created xsi:type="dcterms:W3CDTF">1996-10-08T23:32:33Z</dcterms:created>
  <dcterms:modified xsi:type="dcterms:W3CDTF">2024-02-13T11:54:15Z</dcterms:modified>
  <cp:category/>
  <cp:version/>
  <cp:contentType/>
  <cp:contentStatus/>
</cp:coreProperties>
</file>