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815" yWindow="60" windowWidth="13470" windowHeight="12840" tabRatio="813" activeTab="3"/>
  </bookViews>
  <sheets>
    <sheet name="Прил.5" sheetId="1" r:id="rId1"/>
    <sheet name="приложение 6.1" sheetId="2" r:id="rId2"/>
    <sheet name="приложение 6.2" sheetId="3" r:id="rId3"/>
    <sheet name="приложение 6.3" sheetId="4" r:id="rId4"/>
  </sheets>
  <definedNames>
    <definedName name="_xlnm._FilterDatabase" localSheetId="3" hidden="1">'приложение 6.3'!$A$19:$K$344</definedName>
    <definedName name="Z_03EB9DF4_AC98_4BC6_9F99_BC4E566A59EB_.wvu.FilterData" localSheetId="1" hidden="1">'приложение 6.1'!$A$18:$O$999</definedName>
    <definedName name="Z_087625E1_6442_4CFE_9ADB_7A5E7D20F421_.wvu.FilterData" localSheetId="1" hidden="1">'приложение 6.1'!$A$15:$U$1009</definedName>
    <definedName name="Z_2B705702_B67B_491C_8E54_4D0D6F3E9453_.wvu.FilterData" localSheetId="1" hidden="1">'приложение 6.1'!$A$18:$O$1003</definedName>
    <definedName name="Z_2B944529_4431_4AE3_A585_21D645644E2B_.wvu.Cols" localSheetId="3" hidden="1">'приложение 6.3'!$K:$K</definedName>
    <definedName name="Z_2B944529_4431_4AE3_A585_21D645644E2B_.wvu.FilterData" localSheetId="1" hidden="1">'приложение 6.1'!$B$18:$M$994</definedName>
    <definedName name="Z_2B944529_4431_4AE3_A585_21D645644E2B_.wvu.FilterData" localSheetId="3" hidden="1">'приложение 6.3'!$B$19:$J$341</definedName>
    <definedName name="Z_2B944529_4431_4AE3_A585_21D645644E2B_.wvu.PrintArea" localSheetId="1" hidden="1">'приложение 6.1'!$A$1:$M$994</definedName>
    <definedName name="Z_2B944529_4431_4AE3_A585_21D645644E2B_.wvu.PrintArea" localSheetId="3" hidden="1">'приложение 6.3'!$A$1:$L$350</definedName>
    <definedName name="Z_2B944529_4431_4AE3_A585_21D645644E2B_.wvu.PrintTitles" localSheetId="1" hidden="1">'приложение 6.1'!$15:$17</definedName>
    <definedName name="Z_2B944529_4431_4AE3_A585_21D645644E2B_.wvu.PrintTitles" localSheetId="3" hidden="1">'приложение 6.3'!$14:$18</definedName>
    <definedName name="Z_2B944529_4431_4AE3_A585_21D645644E2B_.wvu.Rows" localSheetId="3" hidden="1">'приложение 6.3'!$13:$13</definedName>
    <definedName name="Z_35E5254D_33D2_4F9E_A1A3_D8A4A840691E_.wvu.FilterData" localSheetId="1" hidden="1">'приложение 6.1'!$A$18:$O$1003</definedName>
    <definedName name="Z_40AF2882_EE60_4760_BBBA_B54B2DAF72F9_.wvu.FilterData" localSheetId="1" hidden="1">'приложение 6.1'!$A$18:$O$1003</definedName>
    <definedName name="Z_48A60FB0_9A73_41A3_99DB_17520660C91A_.wvu.FilterData" localSheetId="3" hidden="1">'приложение 6.3'!$A$19:$K$344</definedName>
    <definedName name="Z_48A60FB0_9A73_41A3_99DB_17520660C91A_.wvu.PrintArea" localSheetId="3" hidden="1">'приложение 6.3'!$A$1:$K$341</definedName>
    <definedName name="Z_48A60FB0_9A73_41A3_99DB_17520660C91A_.wvu.PrintTitles" localSheetId="3" hidden="1">'приложение 6.3'!$14:$18</definedName>
    <definedName name="Z_48A60FB0_9A73_41A3_99DB_17520660C91A_.wvu.Rows" localSheetId="3" hidden="1">'приложение 6.3'!$13:$13</definedName>
    <definedName name="Z_55AAC02E_354B_458A_B57A_9A758D9C24F6_.wvu.FilterData" localSheetId="1" hidden="1">'приложение 6.1'!$A$18:$R$999</definedName>
    <definedName name="Z_59E80FE0_0AC9_4720_A508_D57250DC8B7C_.wvu.FilterData" localSheetId="1" hidden="1">'приложение 6.1'!$A$18:$M$999</definedName>
    <definedName name="Z_5A00CAB8_153E_4E29_8EA1_A1E1624D9B2B_.wvu.FilterData" localSheetId="1" hidden="1">'приложение 6.1'!$A$18:$M$999</definedName>
    <definedName name="Z_68608AB4_99AC_4E4C_A27D_0DD29BE6EC94_.wvu.FilterData" localSheetId="1" hidden="1">'приложение 6.1'!$A$18:$M$999</definedName>
    <definedName name="Z_68608AB4_99AC_4E4C_A27D_0DD29BE6EC94_.wvu.FilterData" localSheetId="3" hidden="1">'приложение 6.3'!$A$19:$K$344</definedName>
    <definedName name="Z_68608AB4_99AC_4E4C_A27D_0DD29BE6EC94_.wvu.PrintArea" localSheetId="3" hidden="1">'приложение 6.3'!$A$1:$K$341</definedName>
    <definedName name="Z_68608AB4_99AC_4E4C_A27D_0DD29BE6EC94_.wvu.PrintTitles" localSheetId="3" hidden="1">'приложение 6.3'!$14:$18</definedName>
    <definedName name="Z_68608AB4_99AC_4E4C_A27D_0DD29BE6EC94_.wvu.Rows" localSheetId="3" hidden="1">'приложение 6.3'!$13:$13</definedName>
    <definedName name="Z_7A5C0ADA_811C_434A_9B3E_CBAB5F597987_.wvu.FilterData" localSheetId="1" hidden="1">'приложение 6.1'!$A$15:$U$1009</definedName>
    <definedName name="Z_7E0B7ED0_F32F_4904_AF2D_20F3211E7A0D_.wvu.FilterData" localSheetId="1" hidden="1">'приложение 6.1'!$A$18:$M$999</definedName>
    <definedName name="Z_802102DC_FBE0_4A84_A4E5_B623C4572B73_.wvu.Cols" localSheetId="1" hidden="1">'приложение 6.1'!$F:$I,'приложение 6.1'!$K:$L,'приложение 6.1'!$O:$U</definedName>
    <definedName name="Z_802102DC_FBE0_4A84_A4E5_B623C4572B73_.wvu.FilterData" localSheetId="1" hidden="1">'приложение 6.1'!$A$18:$M$999</definedName>
    <definedName name="Z_802102DC_FBE0_4A84_A4E5_B623C4572B73_.wvu.FilterData" localSheetId="3" hidden="1">'приложение 6.3'!$A$19:$K$344</definedName>
    <definedName name="Z_802102DC_FBE0_4A84_A4E5_B623C4572B73_.wvu.PrintArea" localSheetId="1" hidden="1">'приложение 6.1'!$A$1:$M$994</definedName>
    <definedName name="Z_802102DC_FBE0_4A84_A4E5_B623C4572B73_.wvu.PrintArea" localSheetId="3" hidden="1">'приложение 6.3'!$A$1:$K$341</definedName>
    <definedName name="Z_802102DC_FBE0_4A84_A4E5_B623C4572B73_.wvu.PrintTitles" localSheetId="1" hidden="1">'приложение 6.1'!$15:$17</definedName>
    <definedName name="Z_802102DC_FBE0_4A84_A4E5_B623C4572B73_.wvu.PrintTitles" localSheetId="3" hidden="1">'приложение 6.3'!$14:$18</definedName>
    <definedName name="Z_802102DC_FBE0_4A84_A4E5_B623C4572B73_.wvu.Rows" localSheetId="3" hidden="1">'приложение 6.3'!$13:$13</definedName>
    <definedName name="Z_8057ED42_2C94_46D3_B926_5EFD6F7A79E4_.wvu.FilterData" localSheetId="1" hidden="1">'приложение 6.1'!$A$18:$Q$1010</definedName>
    <definedName name="Z_82FE6FC8_CA67_4A4B_AF05_E7C978721CCD_.wvu.FilterData" localSheetId="3" hidden="1">'приложение 6.3'!$A$19:$K$344</definedName>
    <definedName name="Z_87820D9D_835D_4667_AE44_C28AF9C25634_.wvu.FilterData" localSheetId="1" hidden="1">'приложение 6.1'!$A$18:$M$999</definedName>
    <definedName name="Z_8F60B858_F6CB_493A_8F80_44A2D25571BD_.wvu.FilterData" localSheetId="1" hidden="1">'приложение 6.1'!$A$15:$U$1009</definedName>
    <definedName name="Z_91515713_F106_4382_8189_86D702C61567_.wvu.FilterData" localSheetId="3" hidden="1">'приложение 6.3'!$A$19:$K$344</definedName>
    <definedName name="Z_91515713_F106_4382_8189_86D702C61567_.wvu.PrintArea" localSheetId="3" hidden="1">'приложение 6.3'!$A$1:$K$341</definedName>
    <definedName name="Z_91515713_F106_4382_8189_86D702C61567_.wvu.PrintTitles" localSheetId="3" hidden="1">'приложение 6.3'!$14:$18</definedName>
    <definedName name="Z_91515713_F106_4382_8189_86D702C61567_.wvu.Rows" localSheetId="3" hidden="1">'приложение 6.3'!$13:$13</definedName>
    <definedName name="Z_9196E627_69A3_4CCA_B921_EB1B8553BF72_.wvu.FilterData" localSheetId="1" hidden="1">'приложение 6.1'!$A$18:$O$1003</definedName>
    <definedName name="Z_9FD13701_59C5_4575_8840_0A14B14563AF_.wvu.Cols" localSheetId="3" hidden="1">'приложение 6.3'!$E:$F</definedName>
    <definedName name="Z_A2D92533_9F78_4959_A04C_075FCF78F1B0_.wvu.FilterData" localSheetId="1" hidden="1">'приложение 6.1'!$A$18:$M$999</definedName>
    <definedName name="Z_B7343056_A75A_4C54_8731_E17F57DE7967_.wvu.FilterData" localSheetId="1" hidden="1">'приложение 6.1'!$A$18:$O$999</definedName>
    <definedName name="Z_C4127FE5_12E8_464C_B290_602AD096A853_.wvu.FilterData" localSheetId="1" hidden="1">'приложение 6.1'!$A$18:$R$999</definedName>
    <definedName name="Z_C44E3CE7_A134_4CEC_AC27_9890B35098D1_.wvu.Cols" localSheetId="1" hidden="1">'приложение 6.1'!$F:$I,'приложение 6.1'!$K:$L,'приложение 6.1'!$O:$U</definedName>
    <definedName name="Z_C44E3CE7_A134_4CEC_AC27_9890B35098D1_.wvu.FilterData" localSheetId="1" hidden="1">'приложение 6.1'!$A$18:$M$999</definedName>
    <definedName name="Z_C44E3CE7_A134_4CEC_AC27_9890B35098D1_.wvu.FilterData" localSheetId="3" hidden="1">'приложение 6.3'!$A$19:$K$344</definedName>
    <definedName name="Z_C44E3CE7_A134_4CEC_AC27_9890B35098D1_.wvu.PrintArea" localSheetId="1" hidden="1">'приложение 6.1'!$A$1:$M$994</definedName>
    <definedName name="Z_C44E3CE7_A134_4CEC_AC27_9890B35098D1_.wvu.PrintArea" localSheetId="3" hidden="1">'приложение 6.3'!$A$1:$K$341</definedName>
    <definedName name="Z_C44E3CE7_A134_4CEC_AC27_9890B35098D1_.wvu.PrintTitles" localSheetId="1" hidden="1">'приложение 6.1'!$15:$17</definedName>
    <definedName name="Z_C44E3CE7_A134_4CEC_AC27_9890B35098D1_.wvu.PrintTitles" localSheetId="3" hidden="1">'приложение 6.3'!$14:$18</definedName>
    <definedName name="Z_C44E3CE7_A134_4CEC_AC27_9890B35098D1_.wvu.Rows" localSheetId="1" hidden="1">'приложение 6.1'!$21:$754</definedName>
    <definedName name="Z_C44E3CE7_A134_4CEC_AC27_9890B35098D1_.wvu.Rows" localSheetId="3" hidden="1">'приложение 6.3'!$13:$13</definedName>
    <definedName name="Z_C59D147A_8CC1_4290_8D5D_04DAD8069016_.wvu.FilterData" localSheetId="1" hidden="1">'приложение 6.1'!$A$18:$M$999</definedName>
    <definedName name="Z_C5EFF124_8741_4FB2_8DFD_FFFD2E175AA6_.wvu.Cols" localSheetId="1" hidden="1">'приложение 6.1'!$C:$C</definedName>
    <definedName name="Z_C5EFF124_8741_4FB2_8DFD_FFFD2E175AA6_.wvu.FilterData" localSheetId="1" hidden="1">'приложение 6.1'!$A$18:$O$999</definedName>
    <definedName name="Z_C8F40114_28FA_4F00_8DBD_6DC4162AF7B5_.wvu.FilterData" localSheetId="1" hidden="1">'приложение 6.1'!$A$18:$M$999</definedName>
    <definedName name="Z_CBCE1805_078A_40E0_B01A_2A86DFDA611F_.wvu.FilterData" localSheetId="1" hidden="1">'приложение 6.1'!$A$18:$O$1003</definedName>
    <definedName name="Z_DA122019_8AEE_403B_8CA9_CE2DE64BEB84_.wvu.FilterData" localSheetId="1" hidden="1">'приложение 6.1'!$A$18:$O$999</definedName>
    <definedName name="Z_E222F804_7F63_4CAB_BA7F_EB015BC276B9_.wvu.FilterData" localSheetId="1" hidden="1">'приложение 6.1'!$A$18:$Q$1010</definedName>
    <definedName name="Z_E222F804_7F63_4CAB_BA7F_EB015BC276B9_.wvu.FilterData" localSheetId="3" hidden="1">'приложение 6.3'!$A$18:$K$347</definedName>
    <definedName name="Z_E2760D9D_711F_48FF_88BA_568697ED1953_.wvu.FilterData" localSheetId="1" hidden="1">'приложение 6.1'!$A$18:$O$1003</definedName>
    <definedName name="Z_EAC59576_3CB1_4294_AADD_27956E62FEC1_.wvu.Cols" localSheetId="1" hidden="1">'приложение 6.1'!$F:$I,'приложение 6.1'!$K:$L,'приложение 6.1'!$O:$U</definedName>
    <definedName name="Z_EAC59576_3CB1_4294_AADD_27956E62FEC1_.wvu.FilterData" localSheetId="1" hidden="1">'приложение 6.1'!$A$18:$M$999</definedName>
    <definedName name="Z_EAC59576_3CB1_4294_AADD_27956E62FEC1_.wvu.FilterData" localSheetId="3" hidden="1">'приложение 6.3'!$A$19:$K$344</definedName>
    <definedName name="Z_EAC59576_3CB1_4294_AADD_27956E62FEC1_.wvu.PrintArea" localSheetId="1" hidden="1">'приложение 6.1'!$A$1:$M$994</definedName>
    <definedName name="Z_EAC59576_3CB1_4294_AADD_27956E62FEC1_.wvu.PrintArea" localSheetId="3" hidden="1">'приложение 6.3'!$A$1:$K$341</definedName>
    <definedName name="Z_EAC59576_3CB1_4294_AADD_27956E62FEC1_.wvu.PrintTitles" localSheetId="1" hidden="1">'приложение 6.1'!$15:$17</definedName>
    <definedName name="Z_EAC59576_3CB1_4294_AADD_27956E62FEC1_.wvu.PrintTitles" localSheetId="3" hidden="1">'приложение 6.3'!$14:$18</definedName>
    <definedName name="Z_EAC59576_3CB1_4294_AADD_27956E62FEC1_.wvu.Rows" localSheetId="3" hidden="1">'приложение 6.3'!$13:$13</definedName>
    <definedName name="_xlnm.Print_Titles" localSheetId="3">'приложение 6.3'!$14:$18</definedName>
    <definedName name="_xlnm.Print_Area" localSheetId="1">'приложение 6.1'!$A$1:$M$993</definedName>
    <definedName name="_xlnm.Print_Area" localSheetId="3">'приложение 6.3'!$A$1:$J$341</definedName>
  </definedNames>
  <calcPr fullCalcOnLoad="1"/>
</workbook>
</file>

<file path=xl/sharedStrings.xml><?xml version="1.0" encoding="utf-8"?>
<sst xmlns="http://schemas.openxmlformats.org/spreadsheetml/2006/main" count="3196" uniqueCount="1146">
  <si>
    <t>1.</t>
  </si>
  <si>
    <t>1.1.</t>
  </si>
  <si>
    <t>1.2.</t>
  </si>
  <si>
    <t>2.</t>
  </si>
  <si>
    <t>2.1.</t>
  </si>
  <si>
    <t>2.2.</t>
  </si>
  <si>
    <t>1.3.</t>
  </si>
  <si>
    <t>№№</t>
  </si>
  <si>
    <t>Причины отклонений</t>
  </si>
  <si>
    <t>всего</t>
  </si>
  <si>
    <t>1.4.</t>
  </si>
  <si>
    <t>Наименование объекта</t>
  </si>
  <si>
    <t xml:space="preserve">ВСЕГО, </t>
  </si>
  <si>
    <t>Объект 1</t>
  </si>
  <si>
    <t>…</t>
  </si>
  <si>
    <t>Объект 2</t>
  </si>
  <si>
    <t>Новое строительство</t>
  </si>
  <si>
    <t>млн.рублей</t>
  </si>
  <si>
    <t>Справочно: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</si>
  <si>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</si>
  <si>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</si>
  <si>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</si>
  <si>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</si>
  <si>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Оплата процентов за привлеченные кредитные ресурсы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</si>
  <si>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</si>
  <si>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</si>
  <si>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</si>
  <si>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</si>
  <si>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</si>
  <si>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план**</t>
  </si>
  <si>
    <t>факт***</t>
  </si>
  <si>
    <t>МВА</t>
  </si>
  <si>
    <t>км</t>
  </si>
  <si>
    <t>Создание систем противоаварийной и режимной автоматики</t>
  </si>
  <si>
    <t>к приказу Минэнерго России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</si>
  <si>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</si>
  <si>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</si>
  <si>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</si>
  <si>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</si>
  <si>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</si>
  <si>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</si>
  <si>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Примечание: для сетевых объектов с разделением объектов на ПС, ВЛ и КЛ</t>
  </si>
  <si>
    <t>Введено оформлено актами ввода в эксплуатацию)
млн.рублей</t>
  </si>
  <si>
    <t xml:space="preserve">Остаток стоимости на начало года * </t>
  </si>
  <si>
    <t>Осталось профинансировать по результатам отчетного периода *</t>
  </si>
  <si>
    <t>от 24 марта 2010 г. №114</t>
  </si>
  <si>
    <t>Освоено 
(закрыто актами 
выполненных работ),
млн.рублей</t>
  </si>
  <si>
    <t>Источник финансирования</t>
  </si>
  <si>
    <t>план*</t>
  </si>
  <si>
    <t>факт**</t>
  </si>
  <si>
    <t>Собственные средства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</si>
  <si>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</si>
  <si>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</si>
  <si>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</si>
  <si>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</si>
  <si>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 xml:space="preserve">в т.ч. прибыль со свободного сектора 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</si>
  <si>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</si>
  <si>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</si>
  <si>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</si>
  <si>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</si>
  <si>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</si>
  <si>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</si>
  <si>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</si>
  <si>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</si>
  <si>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</si>
  <si>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</si>
  <si>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</si>
  <si>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</si>
  <si>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</si>
  <si>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</si>
  <si>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</si>
  <si>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Возврат НДС</t>
  </si>
  <si>
    <t>Прочие собственные средства</t>
  </si>
  <si>
    <t xml:space="preserve">1.4.1. </t>
  </si>
  <si>
    <t>в т.ч. средства допэмиссии</t>
  </si>
  <si>
    <t>1.5.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</si>
  <si>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</si>
  <si>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</si>
  <si>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</si>
  <si>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</si>
  <si>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</si>
  <si>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</si>
  <si>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</si>
  <si>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</si>
  <si>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</si>
  <si>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</si>
  <si>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</si>
  <si>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</si>
  <si>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</si>
  <si>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</si>
  <si>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</si>
  <si>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</si>
  <si>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</si>
  <si>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</si>
  <si>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</t>
  </si>
  <si>
    <t>** накопленным итогом за год</t>
  </si>
  <si>
    <t>№ п/п</t>
  </si>
  <si>
    <t>Наименование проекта</t>
  </si>
  <si>
    <t>Ввод мощностей</t>
  </si>
  <si>
    <t>Вывод мощностей</t>
  </si>
  <si>
    <t>ВСЕГО:</t>
  </si>
  <si>
    <t>Прочее</t>
  </si>
  <si>
    <t>3.</t>
  </si>
  <si>
    <t>Приобретение основных средств</t>
  </si>
  <si>
    <t>4.</t>
  </si>
  <si>
    <t>Ставропольэнерго</t>
  </si>
  <si>
    <t>Дагэнерго</t>
  </si>
  <si>
    <t>Кабардино-Балкарский филиал</t>
  </si>
  <si>
    <t>Северо-Осетинский филиал</t>
  </si>
  <si>
    <t>Карачаево-Черкесский филиал</t>
  </si>
  <si>
    <t>Ингушский филиал</t>
  </si>
  <si>
    <t>стф</t>
  </si>
  <si>
    <t>дагф</t>
  </si>
  <si>
    <t>кбф</t>
  </si>
  <si>
    <t>соф</t>
  </si>
  <si>
    <t>кчф</t>
  </si>
  <si>
    <t>инф</t>
  </si>
  <si>
    <t>Аппарат Управления</t>
  </si>
  <si>
    <t>ау</t>
  </si>
  <si>
    <t>Аппарат управления</t>
  </si>
  <si>
    <t>Долгосрочные финансовые вложения, в т.ч.</t>
  </si>
  <si>
    <t>5.</t>
  </si>
  <si>
    <t>Погашение задолженности 2011 г.</t>
  </si>
  <si>
    <t>Заместитель генерального директора по капитальному строительству</t>
  </si>
  <si>
    <t>ОАО "МРСК Северного Кавказа"</t>
  </si>
  <si>
    <t>от «24» марта 2010 г. №114</t>
  </si>
  <si>
    <t xml:space="preserve">Реконструкция ВЛ 110 кВ Л-77 ПС "Прикумск-330" - ПС "Покойная" -  (замена сущ. проводов на АС-240, сущ. опор на новые бетонные и металл., вынос ВЛ из зоны затопления от № 58 до № 63, строительство нового 2х цепного участка прот. 6,62 км от ПС Буденовск 1ПК - 4ПК) </t>
  </si>
  <si>
    <t>Реконструкция ВЛ 110 кВ Л-246 c заменой сущ. проводов на провода  АС-185 и частичной заменой опор, изоляторов)</t>
  </si>
  <si>
    <t xml:space="preserve">Реконструкция ПС 110/35/10кВ "Ачикулак" в Нефтекумском районе(замена тр-ра Т-2  на тр-р 10 тыс.кВА,сущ.выкл.110кВ на элегазовые выкл.типа ВЭБ-110, сущ.разъед. на РГ-110 с двигат. приводом, сущ.ТН-110 на ТН типа НАМИ-110, сущ.выкл.35кВ на элегазовые выкл.типа ВГБЭ-35, сущ.разъед.35кВ на РГ-35 с двигат. приводом, устройство 2-й с.ш. РУ-10кВ с установкой КРУН-10 типа К-59 с вакуумными выкл. и РЗА типа "Орион-2", телемеханизация подстанции с установкой ТМ типа "Гранит-Микро", устройство АВР на секционном выкл. ОРУ-35кВ, замена панелей защиты линий и тр-ров 110 и 35кВ) </t>
  </si>
  <si>
    <t>Программа перспективного развития систем учета электроэнергии на РРЭ</t>
  </si>
  <si>
    <t>Реконструкция ВЛ 110 кВ №119 КСГЭС-Чирюрт-330. Замена провода АС-150 на АС-240, сцепной арматуры, изоляторов, троса и частично опор. Инв.№3203822</t>
  </si>
  <si>
    <t>Реконструкция ВЛ 110 кВ №160 Буйнакск-1 - Буйнакск-2. Замена провода АС-150 на АС-240, сцепной арматуры, изоляторов, троса и частично опор. Инв.№000251</t>
  </si>
  <si>
    <t>Реконструкция ВЛ 110 кВ №103 Каспийская ТЭЦ - Восточная. Замена провода М-70 на АС-150, сцепной арматуры, изоляторов, троса и частично опор. (12 шт.). Инв.№000236</t>
  </si>
  <si>
    <t>ВЛ110кв Л-140 ПС Акташ-ПС Бабаюрт-ПСКизляр-2  (ПК1949+87)  инв №3203839</t>
  </si>
  <si>
    <t>Реконструкция ВЛ 110 кВ №109 ПС "Бабаюрт" - ПС "Кизляр-1". Замена провода АС-95 на АС-150, сцепной арматуры, изоляторов, троса и частично опор. (25 шт.). Инв.№3203836</t>
  </si>
  <si>
    <t>Реконструкция ВЛ 110 кВ №103 Каспийская ТЭЦ - Восточная.</t>
  </si>
  <si>
    <t xml:space="preserve">Реконструкция ВЛ 110 кВ №105 Изберг-Дербент. </t>
  </si>
  <si>
    <t xml:space="preserve">Реконструкция ВЛ 110 кВ №112 Каспийская ТЭЦ - Восточная. </t>
  </si>
  <si>
    <t>ВЛ35кв Костек-ПС Кизилюрт  (ПК2116+52)  инв №3203874</t>
  </si>
  <si>
    <t>ВЛ35кв ПС Нечаевка на   (ПК2435+65)  инв №03000103</t>
  </si>
  <si>
    <t>ВЛ35кв ПС Чагаротар -ПС Хамаматюрт на (ПК1737+47)  инв №3203870</t>
  </si>
  <si>
    <t>ВЛ35кв ПСШамхал-1-Алмало на   (ПК2709+28)  инв №000261</t>
  </si>
  <si>
    <t>Программа перспективного развития систем учета э/э на РРЭ</t>
  </si>
  <si>
    <t>Комплексная программа мер по снижению сверхнормативных потерь</t>
  </si>
  <si>
    <t xml:space="preserve">Реконструкция ПС "Нальчик-110"реконструкция ЗРУ,. замена Т-1 20МВА на 25МВА </t>
  </si>
  <si>
    <t>ПИР для строительства будущих лет</t>
  </si>
  <si>
    <t>Реконструкция ВЛ-110 кВ № 22 "В-1 - В-2" с заменой провода АС-95 на АС-300 и заменой 13 опор ( участок с 1-5, с 7-14) , заменой грозозащитного троса С-70</t>
  </si>
  <si>
    <t>ВЛ-110 кВ № 11/15 ("Нузал-Фиагдон"/"Нузал-Мизур")- (реконструкция участка  с заменой провода и дефектных опор)</t>
  </si>
  <si>
    <t>ВЛ-110 кВ № 11/18 ("Нузал-Фиагдон"/"Унал-Мизур")- (реконструкция участка  с заменой провода и дефектных опор, а также с заменой трансформатора тока 200/5 ВЛ-110 кВ Л-18 на трансформатор тока 400/5 на ПС Мизур)</t>
  </si>
  <si>
    <t xml:space="preserve">ВЛ-110 кВ №14 ПС "Алагир" - ПС "Унал". Замена опор, подвесок , замена провода на АС -185 , замена г/з троса на С-50 </t>
  </si>
  <si>
    <t>Реконструкция ПС 110/35/6 кВ "Беслан". Реконструкция с увеличением трансформаторной мощности. Замена 1 трехобм-го тр-ра 16 МВА на 25 МВА, монтаж двух секций выкл. 22 ячеек, замена отделителей на выкл. ВГТ 1 ПК</t>
  </si>
  <si>
    <t>Реконструкция ПС 110/35/6 кВ "Нузал" - Замена МВ 6 кВ на вакуумные (8 ячеек), замена трансформатора Т-1 мощностью 6,3 МВА на 3-х обмоточный мощностью 10 МВА</t>
  </si>
  <si>
    <t>Реконструкция ПС 110/6 кВ "Северо-Западная". Увеличение трансформаторной мощности и реконструкция КРУ</t>
  </si>
  <si>
    <t>Реконструкция ВЛ-110 кВ Л-245 "Суворовская-Боргустан" с заменой существующего провода АС-120  на АС-185  21,4 км</t>
  </si>
  <si>
    <t>Реконструкция ВЛ-110 кВ Л-96 "Ильичевская-Бекешевская" (замена провода) 10 км</t>
  </si>
  <si>
    <t>Реконструкция ВЛ-0,4 кВ с. Кантышево, с. Далаково</t>
  </si>
  <si>
    <t>«Техническое перевооружение средств РЗА на ПС 110/35/10  кВ "Зеленогорская" в линейных ячейках  ВЛ 110 кВ в сторону  ПС 330 "Кисловодск"» (оснащение 2-хлинейных ячеек защитой ДФЗ)</t>
  </si>
  <si>
    <t>«Техническое перевооружение средств РЗА на ПС 110/10  кВ "Парковая" в линейной ячейке  ВЛ 110 кВ в сторону  ПС 330 "Кисловодск"» (оснащение линейной ячейки защитой ДФЗ)</t>
  </si>
  <si>
    <t>«Техническое перевооружение средств РЗА на ПС 110/10  кВ "Ясная Поляна" в линейной ячейке  ВЛ 110 кВ в сторону  ПС 330 "Кисловодск"» (оснащение линейной ячейки защитой ДФЗ)</t>
  </si>
  <si>
    <t>Реконструкция ПС110/35/10кв "Ст.Лескен" с заменой щита постоянного тока и устройства РЗА</t>
  </si>
  <si>
    <t>Модернизация существующих устройств РЗА на ПС 110 кВ "Нальчик"</t>
  </si>
  <si>
    <t>Модернизация существующих устройств РЗА на ПС 110 кВ "ПТФ"</t>
  </si>
  <si>
    <t>Модернизация системы сбора и передачи телеинформации в соответствии с утвержденной Программой в 2011 году</t>
  </si>
  <si>
    <t>Создание системного проекта связи</t>
  </si>
  <si>
    <t>АСКУЭ оптового рынка</t>
  </si>
  <si>
    <t>Реконструкция ВЛ 110 кВ Л-111 и Л-115 ГЭС-4 - ПС Азот (вынос опоры № 44 из зоны подмыва)</t>
  </si>
  <si>
    <t>Мероприятия по внедрению системы температурного мониторинга на ВЛ-110 кВ Сенгилеевская ГЭС – «III Подъем» №132, «Машук» – «Е-2» №10, «ГНС» – «Е-2» №191. (Приказ ОАО «Холдинг МРСК» от 08.10.2010 № 430)</t>
  </si>
  <si>
    <t>Реконструкция ПС 110/35/10 кВ "Восход" (с заменой проводов шин 110 кВ и ошиновки ВЛ и оборудования 110 кВ на провод АС-185)</t>
  </si>
  <si>
    <t>Реконструкция ВЛ 0,4 кВ Ф-2 от ТП-2276/124 для обеспечения технологического присоединения магазина пос. Комсомолец, ул. Октябрьская, 37 Кировского района Ставропольского края (Маньшина Д.В.) (15-100)</t>
  </si>
  <si>
    <t>Реконструкция ПС 110/10 кВ Б.Уголь (инженерно-технические мероприятия, направленные на охрану объекта)</t>
  </si>
  <si>
    <t>Реконструкция ПС 110/10 кВ Провал (инженерно-технические мероприятия, направленные на охрану объекта)</t>
  </si>
  <si>
    <t>Реконструкция ПС 110/35/10 кВ Александровская (инженерно-технические мероприятия, направленные на охрану объекта)</t>
  </si>
  <si>
    <t>Автоматизированная информационно-измерительная система коммерческого учета электрической энергии и мощности (АИИС КУЭ) по точкам учета ЗЭС на вводах в жилые дома ВЛ 0.4 кВ Ф-1, 2, 3 от ТП 27/150, пос. Темнореченский Шпаковского района</t>
  </si>
  <si>
    <t>Оборудование, не входящее в сметы строек</t>
  </si>
  <si>
    <t>Внедрение средств обеспечения информационной безопасности технологических систем*</t>
  </si>
  <si>
    <t>ВЛ10кв  ПС Гулькутан-кутан на ПК2330+29 инв №03000123</t>
  </si>
  <si>
    <t>ВЛ10кв  ПС Гулькутан-кутан на ПК2398+22инв №03000124</t>
  </si>
  <si>
    <t>ВЛ10кв  Ф1 ПС Алмало-кутан (ПК2652+00) Участок Уг.99-Уг.107</t>
  </si>
  <si>
    <t>ВЛ10кв  Ф3 ПС "Дурмас" на ПК2466+66 Уч Уг,99 инв №000538</t>
  </si>
  <si>
    <t>ВЛ10кв ПС Хамаматюрт-ПС Уцмиюрт на ПК 1721-23</t>
  </si>
  <si>
    <t>ВЛ10кв Ф№2 ПС"Сулевкент-на ПК2025+27 инв №3203671</t>
  </si>
  <si>
    <t>Реконструкция ТП 6-10/0,4 кВ</t>
  </si>
  <si>
    <t>Внедрение средств обеспечения информационной безопасности технологических систем</t>
  </si>
  <si>
    <t>Реконструкция ВЛ-10 кВ Ф-163 ПС «Малка»</t>
  </si>
  <si>
    <t xml:space="preserve">Реконструкция ПС 110/35/10 кВ "Малка" </t>
  </si>
  <si>
    <t>Реконструкция ПС 110/35/10 кВ "Нарткала"</t>
  </si>
  <si>
    <t>Реконструкция  ПС 35/10 кВ "Чегет"</t>
  </si>
  <si>
    <t>Установка сигнализатора обнаружения гололёдных нагрузок (СОГН) и замена устаревшей фарфоровой изоляции на ВЛ-110 кВ №210, 211, 1, 172/. Установка АТ плавки гололеда 10 000 МВА для плавки отходящих ВЛ от Баксан ГЭС</t>
  </si>
  <si>
    <t xml:space="preserve">Реконструкция производственной базы КБФ </t>
  </si>
  <si>
    <t>Оснащение ЦОД филиалов</t>
  </si>
  <si>
    <t>Реконструкция ВЛ-110 кВ № 1 (ПС "Юго-Западная" - ПС "Гизельдон ГЭС") с заменой 25 опор, заменой провода АЖ-120 на АС-185 (5.8 км линии), с заменой г/з - 5,8 км.</t>
  </si>
  <si>
    <t>Реконструкция ПС 110/35/6 кВ "Беслан" с установкой ЩПТ и ЩСН, заменой центральной сигнализации</t>
  </si>
  <si>
    <t>Реконструкция ПС "Терек" - реконструкция ОПУ</t>
  </si>
  <si>
    <t>Реконструкция ПС 110/6 кВ "Янтарь" с установкой регистраторов аварийных событий "Бреслер"</t>
  </si>
  <si>
    <t>Реконструкция ПС 110/35/6 кВ "В-1" с установкой регистраторов аварийных событий "Бреслер"</t>
  </si>
  <si>
    <t>Реконструкция ПС 110//6 кВ "РП-110" с установкой регистраторов аварийных событий "Бреслер"</t>
  </si>
  <si>
    <t>Реконструкция ПС 110//6 кВ "Алагир" с установкой регистраторов аварийных событий "Бреслер"</t>
  </si>
  <si>
    <t>Реконструкция ПС 110/35/6 кВ "Беслан" с установкой регистраторов аварийных событий "Бреслер"</t>
  </si>
  <si>
    <t>Реконструкция ПС 110/35/6 кВ "Беслан-Северная" замена масл. выкл. (Т-1, Т-2) на элегазовый ВГТ-110</t>
  </si>
  <si>
    <t>Реконструкция ПС 110/35/10 кВ "Змейская" - замена масл. выкл. 110 кВ (СМВ) на элегазовый  ВЭБ-110. Замена масл. выкл. 6-10 кВ на вакуумные (6 шт.: Ф-1; Ф-2; Ф-3; Ф-4; Ф-5; Т-1)</t>
  </si>
  <si>
    <t xml:space="preserve">Реконструкция ПС 110/6 кВ "Эльхотово" - замена КРУН произв-ва НРБ на ячейки К-59 (12 шт.: одна ячейка ввода Т-1 и 8 линейных с воздушными выходами ВЛ, ячейка СМВ 10 кВ (1шт)) , ячейка ТСН (1шт),  ячейка ТН (1шт)). </t>
  </si>
  <si>
    <t xml:space="preserve">Реконструкция ПС 35/6 кВ "Электроконтактор" </t>
  </si>
  <si>
    <t>Реконструкция ПС 35/10/6 кВ "Павлодольская-1" с заменой КРУН-10 на КРН-IV-10 (с вакуумными выключателями) Ф-1, 2, 3, 4, 5, Т-1, ТН-10, ТСН (8 шт.) и с заменой кабеля шинного моста 10 кВ от Т-1 к РУ-10</t>
  </si>
  <si>
    <t>Реконструкция ПС Фиагдон с заменой МВ-110 кВ (ВЛ-124) и СМВ на вакуумные выключатели с комплектом защит и установкой АБ (до 15 кВт)</t>
  </si>
  <si>
    <t>Замена выкатного элемента, замена комплекта защит, организация расчетного учета в яч. Ф-10 ПС "Электроконтактор" (от 100 до 750 кВт)</t>
  </si>
  <si>
    <t>Инженерно-технические мероприятия, направленные на охрану ПС 110/35/6 кВ "Беслан-Северная"</t>
  </si>
  <si>
    <t>Инженерно-технические мероприятия, направленные на охрану  ПС 110/35/6 "Предмостная"</t>
  </si>
  <si>
    <t>Инженерно-технические мероприятия, направленные на охрану  ПС 110/6 "Унал"</t>
  </si>
  <si>
    <t>Инженерно-технические мероприятия, направленные на охрану ПС 110/6 кВ "ЦРП-1"</t>
  </si>
  <si>
    <t>Инженерно-технические мероприятия, направленные на охрану ПС 110/6 кВ "Янтарь"</t>
  </si>
  <si>
    <t>Инженерно-технические мероприятия, направленные на охрану  здания СОф ОАО "МРСК СК" находящегося на ул.Минина 32</t>
  </si>
  <si>
    <t>Трансформаторная подстанция 2Б КТП-630/6/0,4 с тр-ром ТМГ-630/10</t>
  </si>
  <si>
    <t>Реконструкция ВЛ-35 кВ Л-326  "КичиБалык-Обсерватория" 5.28 км</t>
  </si>
  <si>
    <t>Реконструкция ограждения ПС 110/10/6 кВ "Береговая" с устройством периметральной охранной сигнализации</t>
  </si>
  <si>
    <t>Реконструкция ВЛ 6 кВ, ТП 6/0,4 кВ и  ВЛ 0,4 кВ в с.п. Сагопши</t>
  </si>
  <si>
    <t>Строительство заходов от ВЛ 110 Л-170 на ПС "Кисловодск 330"</t>
  </si>
  <si>
    <t>Строительство  ПС 110/10кВ "Радиозавод"  с заходами ВЛ 110 кВ  в г Михайловске Шпаковского района     (ОРУ-110кВ по схеме № 110-5 с элегазовыми выкл. в цепях тр-ров и в Мостике, с установкой силовых тр-ров 110/10кВ мощностью 2х25,0 тыс. кВА,  РУ-10 кВ типа КРУ, орган. постоянного опер. тока, сооруж. модульных зданий ОПУ и ЗРУ-10, сооружение модульного здания ДП и укомпл. его диспетчерским щитом и средствами связи)</t>
  </si>
  <si>
    <t>Строительство ПС 110/10 кВ "НПС-4" (КТК)</t>
  </si>
  <si>
    <t>Расширение ПС 110/10 "Дружба" (свыше 750)</t>
  </si>
  <si>
    <t xml:space="preserve">Реконструкция производственной базы Цимлянского УЭС Шпаковского РЭС </t>
  </si>
  <si>
    <t>Строительство производственной базы в г.Михайловск</t>
  </si>
  <si>
    <t>Реконструкция производственной базы Кисловодского ПУЭС  Предгорного РЭС (переустройство кровли, замена оконных и дверных блоков, переустройство полов, укрепление фундамента и стен основного здания, востановление штукатурки стен и потолков внутри здания и наружних стен)</t>
  </si>
  <si>
    <t>Строительство ЛЭП-10кВ (0,3 км) и ВЛ -0.4кВ(1.2км), монтаж КТП 250 КВА  с.Баксаненок ул.Ерижокова. (для обеспечения качества электоэнергии в новых микрорайонах)</t>
  </si>
  <si>
    <t>Строительство ЛЭП 0.4кВ (1.3км) в с. Дугулубгей по ул. Сижажева.</t>
  </si>
  <si>
    <t>Строительство ВЛ-0.4 кВ с установкой КТП 160 кВА от ПС "Ногир" по ул.Бр.Кесаевых с.Ногир</t>
  </si>
  <si>
    <t>Строительство ВЛ-0.4 кВ СИП от ПС "Гизель" ул.Плиева В.Саниба</t>
  </si>
  <si>
    <t>Строительство ВЛ-0.4 кВ с установкой КТП100кВА от ПС "Гизель" по ул.Комсомольская с.В.Саниба</t>
  </si>
  <si>
    <t>Строительство ВЛ-6 кВ от ф-20/6 ПС Карца 110/35/6 с усттановкой ячейки 6 кВ КРН К-112( техприсоединение ЗАО "Марс-Р")</t>
  </si>
  <si>
    <t>Строительство 2-х цепной кабельно-воздушной линии с установкой ТП 630 кВА для "КБСП"</t>
  </si>
  <si>
    <t>Строительство ПС "Городская" с 2 трансформаторами по 16 МВА ( включение в сеть от ВЛ-110 кВ №3/71 ПС "Северо-Западная - ПС "ЦРП-1"</t>
  </si>
  <si>
    <t>Установка на 1 с.ш. ЗРУ-6 кВ ПС "Нузал-110" линейной ячейки с вакуумным выключателем (свыше 750 кВт)</t>
  </si>
  <si>
    <t>Установка линейной ячейки на 2 с.ш. ЗРУ-6 кВ ПС "Юго-Западная" (от 100 до 750 кВт)</t>
  </si>
  <si>
    <t>СтроительствоПС 110/6 кВ "Парковая" 110/35/6 кВ с трансформаторами 2х25 МВА (включение в сеть от ВЛ-110 кВ №27 ПС "Юго-Западная" - "Янтарь"</t>
  </si>
  <si>
    <t>Строительство ПС 110 кВ "Горный воздух" с заходом ВЛ-110 кВ Л-58 в а.Каменномост</t>
  </si>
  <si>
    <t>Анализ и разработка технических требований, предъявляемых к устройству диагностирования СОПТ</t>
  </si>
  <si>
    <t>И.о. генерального директора</t>
  </si>
  <si>
    <t>Строительство  ПС 110/10кВ "Радиозавод"  с заходами ВЛ 110 кВ  в г Михайловске Шпаковского района     (ОРУ-110кВ по схеме № 110-5 с элегазовыми выкл. в цепях тр-ров и в Мостике, с установкой силовых тр-ров 110/10кВ мощностью 2х25,0 тыс. кВА,  РУ-10 кВ тип</t>
  </si>
  <si>
    <t>Приложение  № 6.2</t>
  </si>
  <si>
    <t>от 24.03.2010 г. №114</t>
  </si>
  <si>
    <t>Приложение  № 6.1</t>
  </si>
  <si>
    <t>Отчет об исполнении инвестиционной программы ОАО "МРСК Северного Кавказа"  за 2013 г., млн. рублей с НДС
(представляется ежеквартально)</t>
  </si>
  <si>
    <t>Реконструкция ВЛ-110кВ Л-120 Ставропольская ГРЭС - Междуреченская ( замена  проводов, изоляторов и грозозащ. троса в полном объеме, частичная  замена опор)</t>
  </si>
  <si>
    <t>Реконструкция ВЛ 110 кВ Л-10 и Л-191 (Замена грозозащитного троса  на подходе к ПС Ново-Бештаугорская на нелинейные ОПН-110)</t>
  </si>
  <si>
    <t xml:space="preserve">Реконструкция ВЛ-110кВ Л-10 "Машук 330" -"Е-2" ( замена проводов АС 120 на провода АС-185,  изоляторов и частичная замена опор, замена ошиновки Л-10  на ПС Е-2)  </t>
  </si>
  <si>
    <t>Реконструкция ПС 110/35/10 кВ "Плаксейка" (замена тр-ра 10 МВА на 16 МВА)</t>
  </si>
  <si>
    <t>Реконструкция ПС 110/35/6кВ "Минводы-2" -2-я очередь  ( замена сущ. трансформатора Т-1 мощностью 25,0 тыс. кВА на трансформатор мощностью 40,0 тыс. кВА, )</t>
  </si>
  <si>
    <t>Реконструкция ПС 110/10кВ "Провал" -   (замена сущ. силовых тр-ров  мощн. 2х10 т. кВА на тр-ры мощн. 2х16 т. кВА)</t>
  </si>
  <si>
    <t>Реконструкция ПС 35/10кВ "Ясная Поляна-1" -   (замена сущ. силового тр-ра мощн. 4 т.кВА на тр-р мощн. 6,3 т. кВА)</t>
  </si>
  <si>
    <t xml:space="preserve">Реконструкция   ВЛ-10 кВ Ф-342 от ПС 35/10 кВ "Иргаклы" (установка дополнительной МТП-40 кВА для разгрузки КТП-4064/342 в с. Иргаклы Степновского района)  </t>
  </si>
  <si>
    <t>Реконструкция ВЛ-10кВ Ф-268 от ПС "Эдиссия" Курского района (установка дополнительной  МТП-160 кВА)</t>
  </si>
  <si>
    <t>Реконструкция ВЛ-10 кВ Ф-268 от ПС "Эдиссия" (установка дополнительной ТП-100 кВА для разгрузки ТП-3094/268 и ТП-3095/268) в с. Эдиссия Курского район</t>
  </si>
  <si>
    <t>Реконструкция  ВЛ-10 кВ  Ф-269 от ПС "Эдиссия" (установка доп.ТП-100 кВА для разгрузки ТП-3136/269) в с. Эдиссия Курского района</t>
  </si>
  <si>
    <t>Реконструкция ВЛ-10 кВ Ф-292 от ПС  "Очистные сооружения" (установка дополнительной МТП -160 кВА для разгрузки  ТП-1449/292 в с. Краснокумское Георгиевского района)</t>
  </si>
  <si>
    <t>"Реконструкция ВЛ-10 кВ Ф-156 от ПС "Кура" (установка доп. МТП-100 кВА для разгрузки ТП-2785/156 в ст. Советская Кировского района)</t>
  </si>
  <si>
    <t>Реконструкция ВЛ-10кВ Ф-474 от ПС 110/10 кВ "Кировская" (установка дополнительной МТП-160 кВА для разгрузки ТП-2083/474; Ф-3 от ТП-2081/474 и Ф-2 от ТП-2073/473 в ст. Зольская Кировского района)</t>
  </si>
  <si>
    <t>Реконструкция  ВЛ-10 кВ Ф-388 от ПС 35/10 кВ «Шаумян» Георгиевского района</t>
  </si>
  <si>
    <t>Реконструкция  ВЛ-10 кВ Ф-253  от ПС "Варениковская" (установкой дополнительной МТП -63 кВА для разгрузки ТП-4381/253 Степновского  района)</t>
  </si>
  <si>
    <t>"Реконструкция ВЛ-10 кВ Ф-234 от ПС "Балахоновская" Кочубеевского района Ставропольского края"</t>
  </si>
  <si>
    <t>"Реконструкция ВЛ-10 кВ Ф-277 от ПС "Надзорное" Кочубеевского района Ставропольского края"</t>
  </si>
  <si>
    <t xml:space="preserve">«Реконструкция ВЛ-10-0,4 кВ   Ф-108 от ПС «Кугультинская» в с. Кугульта  Грачевского  района Ставропольского края. </t>
  </si>
  <si>
    <t>Реконструкция ВЛ-10 кВ Ф-131 от ПС Донская (устройство доп. ТП для разгрузки ТП-2/131, строительство ВЛ-10 кВ для подключения новой ТП и ВЛ 0,4 кВ для отсечения н/в Ф-1 от ТП и разделения на более короткие участки) в с. Донское Труновского района</t>
  </si>
  <si>
    <t>Реконструкция ВЛ-10 кВ Ф-166 от ПС Рыздвяная в ст. Рождественская  Изобильненского района с применением СИП 3А</t>
  </si>
  <si>
    <t>Реконструкция ВЛ-10 кВ Ф-103 от ПС Новотроицкая ГЭС (установка доп. ТП  для разгрузки   ТП-2/103  в ст. Новотроицкая Изобильненского района).</t>
  </si>
  <si>
    <t xml:space="preserve">Реконструкция ВЛ-10-0,4 кВ Ф-403 от ПС Птиченская. (устройство доп. ТП на Ф-403, строительство ВЛ-10 кВ (0,1 км), для подключения новой ТП, строительство ВЛ-0,4 кВ (0,05 км), для разделения н/в Ф-1 от ТП-3/402 на более короткие участки и подключение их к </t>
  </si>
  <si>
    <t xml:space="preserve">«Реконструкция  ВЛ-10 кВ Ф-167 ПС Архангельская  Буденновского района (установка дополнительной МТП в с. Архангельское для разгрузки существующей ВЛ-0,4 кВ от ТП-4/168)» </t>
  </si>
  <si>
    <t>Реконструкция ВЛ 10 и 0,4 кВ от ТП-14/402  ПС Левокумская  в  п. Заря  Левокумского района» (вынос электросетей и ТП с территории школы - установка новой  МТП с силовым трансформатором типа ТМГ-160 кВА  с установкой выносного разъединителя типа РЛК-10)</t>
  </si>
  <si>
    <t>Реконструкция ВЛ-10 кВ Ф-033  в с. Ореховка Петровского района</t>
  </si>
  <si>
    <t>Реконструкция ВЛ-10 кВ Ф-433 ПС Александрия Благодарненского района (перенос КТП с заменой на МТП, замена опор, провода на СИП на территории школы)</t>
  </si>
  <si>
    <t>Реконструкция ВЛ-10кВ Ф-723-1 от ПС "Камбулат" Туркменского района (установка дополнительного МТП для разгрузки ТП-41/723-1  в с.Малые Ягуры)</t>
  </si>
  <si>
    <t xml:space="preserve">Реконструкция ВЛ-10кВ Ф-782 от ПС "Овощи" Туркменского района (установка дополнительного МТП для разгрузки ТП-8/782 в с.Овощи) </t>
  </si>
  <si>
    <t xml:space="preserve">Реконструкция ВЛ-10 кВ Ф-733 от ПС "Кендже-Кулак" Туркменского района </t>
  </si>
  <si>
    <t>"Реконструкция ВЛ-10 кВ Ф-251 от ПС "Тахта" Ипатовского района"</t>
  </si>
  <si>
    <t>"Реконструкция ВЛ-10 кВ Ф-322 от ПС "Красочная" Ипатовского района"</t>
  </si>
  <si>
    <t>"Реконструкция ВЛ-10 кВ Ф-301 от ПС "Бурукшун" Ипатовского района"</t>
  </si>
  <si>
    <t>"Реконструкция ВЛ-10 кВ Ф-239 от ПС "Эген" Ипатовского района"</t>
  </si>
  <si>
    <t>Реконструкция ВЛ-0,4 кВ. Ф-2 от ТП-2047/121 в ст. Марьинская Кировского района</t>
  </si>
  <si>
    <t>Реконструкция  ВЛ-0.4 кВ Ф-2 от КТП-12/782  в с. Овощи Туркменского района (замена опор, провода на СИП, ответвлений к зданиям)</t>
  </si>
  <si>
    <t>Комплексная программа мер по снижению сверхнормативных потерь, в т.ч.:</t>
  </si>
  <si>
    <t>Реконструкция ВЛ 110 кВ №120 КСГЭС-Чирюрт-330. Замена провода АС-150 на АС-240, сцепной арматуры, изоляторов, троса и частично опор. Инв.№3203821</t>
  </si>
  <si>
    <t>Реконструкция ВЛ 110 кВ №111 Каскад Чирюртских ГЭС-Миатлы. Замена провода на провод марки АС-240</t>
  </si>
  <si>
    <t>Реконструкция ПС 110/35/6 кВ "ГПП". Замена ДФЗ-201 ВЛ110 кВ Махачкала-ГПП 1ц. (ВЛ-110-144) и Махачкала-ГПП 2 ц. (ВЛ-110-145) на микропроцессорный аналог ШЭ2607 083 (ЭКРА). Установка реактора. Замена трансформатора 31.5 МВА на 40МВА.Инв.№002179</t>
  </si>
  <si>
    <t>Реконструкция ПС  Львовская. Установка 2-го трансформатора 10 МВА. Замена ОД и КЗ. Ячейки 10кВ 6шт. Установка В-110, В-35, В-10, СВ-35, СВ-10</t>
  </si>
  <si>
    <t>Реконструкция ПС  110кВ  Хунзах  замена  КРУНов 10кВ 18 шт. Замена трансформатора 6.3МВА на 10МВА. Замена 2-хВМТ-110 №190.189 на ВЭБ</t>
  </si>
  <si>
    <t xml:space="preserve">Реконструкция ПС 110/35/10 кВ "Кизляр-2".  Замена МКП на ВЭБ  на Л-114, 146 с трансформаторов тока 300/5 на 600/5 3 шт. Замена ошиновки АС-120 на АС-240. Установка аккумуляторной батареи типа ВАРТА и ВАЗП 2 шт.; </t>
  </si>
  <si>
    <t xml:space="preserve">Реконструкция ПС 110/35/10кВ "Адыл-Су" с заменой Т-1 6.3МВА на 10МВА и Т-2 6.3МВА на 10МВА , с заменой КРУН ,МВ </t>
  </si>
  <si>
    <t>Реконструкция  ф (1-2)от ТП-20 Ф-515 ПС «Аргудан»</t>
  </si>
  <si>
    <t>Реконструкция ТП-8/988 ПС «Терекская» Терских РЭС</t>
  </si>
  <si>
    <t>Реконструкция ТП-15/983 ПС «Пенькозавод» Терских РЭС</t>
  </si>
  <si>
    <t>Реконструкция ТП-6/323 ПС «Чегем-2» Чегемских РЭС</t>
  </si>
  <si>
    <t>Реконструкция ТП 4/103 ПС "Нальчик"</t>
  </si>
  <si>
    <t>Реконструкция ТП-1/106 ПС«Залукокоаже» Зольских РЭС</t>
  </si>
  <si>
    <t>Реконструкция ТП-15/163 ПС «Малка» с.Приречное Зольских РЭС</t>
  </si>
  <si>
    <t>Реконструкция ТП-4/127 ПС «Залукодес» с.Залукодес Зольских РЭС</t>
  </si>
  <si>
    <t xml:space="preserve">Реконструкция ТП-8/416  ПС «Аушигер» </t>
  </si>
  <si>
    <t>Реконструкция ТП-7/233 ПС «Гундулен» с.Бедык Эльбрусских РЭС</t>
  </si>
  <si>
    <t>Реконструкция ТП-6/277 ПС «Адыл-Су» Эльбрусских РЭС</t>
  </si>
  <si>
    <t>Реконструкция ТП-9/426  ПС Герменчик с.Герменчик Урванских РЭС</t>
  </si>
  <si>
    <t>Реконструкция ТП-4/103 ПС «Псыгансу» с.Псыгансу Урванских РЭС</t>
  </si>
  <si>
    <t>Реконструкция ТП-4/551 ПС«Н.Ивановская» Майских РЭС</t>
  </si>
  <si>
    <t>Реконструкция ТП-4/580 ПС «Майская» Майских РЭС</t>
  </si>
  <si>
    <t>Реконструкция ТП-1/1012 ПС «Кызбурун-110» с. Дугулубгей УКЭС г.Баксан</t>
  </si>
  <si>
    <t>Реконструкция ТП-9/109 ПС «Кызбурун-110» с.Дугулубгей УКЭС г.Баксан</t>
  </si>
  <si>
    <t>Реконструкция ТП-9/245 ПС «Баксан-110»  УКЭС г.Баксан</t>
  </si>
  <si>
    <t>Реконструкция ТП-28/1011 ПС «Кызбурун 110»с.Исламей  Баксанских РЭС,БСУ</t>
  </si>
  <si>
    <t>Реконструкция ТП-15/224 ПС «Плотина 110» с.Заюково Баксанских РЭС,ЗСУ</t>
  </si>
  <si>
    <t>Реконструкция ТП-23/224 ПС «Плотина 110» с.Заюково Баксанских РЭС, ЗСУ</t>
  </si>
  <si>
    <t>Реконструкция ТП-8/542 ПС «Ст.Урух» с.Хатуей Лескенских РЭС</t>
  </si>
  <si>
    <t>Реконструкция ТП-8/519ПС «Ст. Лескен» с.Аргудан  Лескенских РЭС</t>
  </si>
  <si>
    <t>Реконструкция ТП 10/725 ПС "Прималкинская"</t>
  </si>
  <si>
    <t>Реконструкция ТП 7/769 ПС "Солдатская"</t>
  </si>
  <si>
    <t xml:space="preserve">Реконструкция ВЛЭП 1-20 кВ (замена проводов, дефектных опор) </t>
  </si>
  <si>
    <t>Реконструкция ВЛЭП 1-20 кВ (замена проводов, дефектных опор) (до 15 кВт)</t>
  </si>
  <si>
    <t>Реконструкция ВЛЭП 0,4 кВ (замена проводов, дефектных опор) (до 15 кВт)</t>
  </si>
  <si>
    <t>Реконструкция ВЛ-10 кВ Ф-3 ПС "Гизель"  для разукрупнения КТП 3-36</t>
  </si>
  <si>
    <t>Реконструкция ВЛ-10 кВ Ф-30 ПС "Левобережная" для разукрупнения ТП 30-18</t>
  </si>
  <si>
    <t>Монтаж отпайки ВЛ-10 кВ для разукрупнения КТП 3-17 ПС Гизель</t>
  </si>
  <si>
    <t xml:space="preserve">Реконструкция ВЛ-10 кВ Ф-5 ПС "Раздольная" </t>
  </si>
  <si>
    <t>Реконструкция ВЛ-10 кВ Ф-2 ПС "Дигора-Насосная"</t>
  </si>
  <si>
    <t xml:space="preserve">Реконструкция ВЛ 0,4 кВ (замена проводов, дефектных опор) </t>
  </si>
  <si>
    <t>Реконструкция ВЛ-0,4 кВ ТП 26-5 ПС "Фаснал" с заменой провода на большее сечение</t>
  </si>
  <si>
    <t xml:space="preserve">Реконструкция ВЛ-0,4 кВ с. Суадаг </t>
  </si>
  <si>
    <t>Реконструкция ВЛ-0,4 кВ ТП 30-18 ПС "Левобережная" с заменой провода на большее сечение</t>
  </si>
  <si>
    <t>Реконструкция ВЛ-0,4 кВ ТП 5-2 ПС "Алагир" с заменой провода на большее сечение</t>
  </si>
  <si>
    <t>Реконструкция ВЛ-0,4 кВ ТП 8-29 ПС "Алагир" с заменой провода на большее сечение</t>
  </si>
  <si>
    <t>Реконструкция ВЛ-0,4 кВ Ф-3,4 ТП 3-7 ПС "Эльхотово" с заменой провода на большее сечение</t>
  </si>
  <si>
    <t>Реконструкция ВЛ-0,4 кВ Ф-1,2 ТП 3-11 ПС Змейская  с заменой провода на большее сечение</t>
  </si>
  <si>
    <t>Реконструкция ВЛ-0,4 кВ ТП 6-19 Ф-1 ПС "Ольгинская" с заменой провода на большее сечение</t>
  </si>
  <si>
    <t>Реконструкция ВЛ-0,4 кВ ТП 6-18 Ф-1,2  ПС "Ольгинская" с заменой провода на большее сечение</t>
  </si>
  <si>
    <t>Реконструкция ВЛ-0,4 кВ МТП 3-20 ПС "Николаевская" с заменой провода на большее сечение</t>
  </si>
  <si>
    <t>Разукрупнение ВЛ-0,4 кВ с установкой ТП -100 кВА на Ф-1 ПС "Архонская"</t>
  </si>
  <si>
    <t>Разукрупнение ВЛ-0,4 кВ с установкой ТП -100 кВА на Ф-9 ПС "Чикола"</t>
  </si>
  <si>
    <t>Разукрупнение ВЛ-0,4 кВ с установкой ТП -250 кВА на Ф-6 ПС "Сунжа"</t>
  </si>
  <si>
    <t>Разукрупнение ВЛ-0,4 кВ с установкой ТП -160 кВА на Ф-2 ПС "Дзуарикау"</t>
  </si>
  <si>
    <t>Разукрупнение ВЛ-0,4 кВ с установкой ТП -100 кВА на Ф-2 ПС "Дарг-Кох"</t>
  </si>
  <si>
    <t>Разукрупнение ВЛ-0,4 кВ с установкой ТП -250 кВА на Ф-7 ПС "Фиагдон"</t>
  </si>
  <si>
    <t>Замена КТП 30-18/160 кВА на новую и перенос его в центр нагрузок</t>
  </si>
  <si>
    <t>Замена МТП 100 кВА на КТП 160 кВА ТП 2-19 ПС "Мичурино"</t>
  </si>
  <si>
    <t>Замена МТП 160 кВА на КТП 250 кВА ТП 5-1 ПС "Кадгарон"</t>
  </si>
  <si>
    <t>Реконструкция ПС 110 кВ "Южная" (замена тр-ров Т-1, Т-2 с увел. мощности 2х16 МВА на 2х40 МВА)</t>
  </si>
  <si>
    <t>Реконструкция ПС 110 кВ "Северная" увеличение мощности Т-1 1х25, Т-2 1х20 мВА на 2х40 мВА, замена ОПУ, ЗРУ, ОРУ-110 кВ</t>
  </si>
  <si>
    <t>Реконструкция ВЛ-110 кВ Л-221 ПС"Черкесск-330"- ПС "Академическая" с совместным  подвесом с Л-128 до ПС "Зеленчук" протяженностью 21.4 км, Строительство выхода Л-221 от ПС Зеленчук в сорону ПС Академическая                (6.7 км)</t>
  </si>
  <si>
    <t>Реконструкция ВЛ-35 кВ Л-325  "Зеленогорская-КичиБалык" 17.5 км</t>
  </si>
  <si>
    <t>Реконструкция  ВЛ-10 кВ Ф-258 от ПС "Николаевская"(замена дер.опор,провода)                       6.5 км.</t>
  </si>
  <si>
    <t>Реконструкция ВЛ-10 кВ Ф-525 от ПС Бесленей  Хабезских РЭС (замена дер.опор, провода) 0.37 км</t>
  </si>
  <si>
    <t>Реконструкция ВЛ-10 кВ Ф-679 от ПС Преградная Урупских РЭС (замена дер.опор, провода ) 7.28 км</t>
  </si>
  <si>
    <t>Реконструкция ВЛ-10В Ф-377 от ПС Курджиново Урупских  РЭС  (замена дер.опор, провода 1,5 км)</t>
  </si>
  <si>
    <t>Реконструкция ВЛ-0,4 кВ от ТП 10/555 Малокарачаевских РЭС 2.69 км</t>
  </si>
  <si>
    <t>Реконструкция ВЛ-0.4 кВ  от ТП 22/649 г.Усть-Джегута  (замена дер.опор,провода 4.2км )</t>
  </si>
  <si>
    <t>Реконструкция ВЛ-0.4 кВ  от ТП 7/646 г.Усть-Джегута  (замена дер.опор,провода 4.5 км )</t>
  </si>
  <si>
    <t>Реконструкция ВЛ-0.4 кВ от ТП 31/824 Зеленчукские электрические сети (замена дер.опор, провода) 5.4 км (5.2 км)</t>
  </si>
  <si>
    <t>Реконструкция ВЛ-0.4 кВ от ТП 124/824 Зеленчукские электрические сети (замена дер.опор, провода) 1.6 км (0.93 км)</t>
  </si>
  <si>
    <t>Реконструкция ВЛ-0.4 кВ от ТП 59/824 Зеленчукские электрические сети (замена дер.опор, провода)  0.53 км (1.81 км)</t>
  </si>
  <si>
    <t>Реконструкция ВЛ-0.4 кВ от ТП 35/824 Зеленчукские электрические сети (замена дер.опор, провода ) 5.11 км (4.96 км)</t>
  </si>
  <si>
    <t>Реконструкция ВЛ-0.4 кВ от ТП 104/824 Зеленчукские электрические сети (замена дер.опор, провода) 3.01 км (2.8 км)</t>
  </si>
  <si>
    <t>Реконструкция ВЛ-0.4 кВ от ТП 10/322 Зеленчукских РЭС(замена дер.опор, провода ) 6.4 км (4.28 км)</t>
  </si>
  <si>
    <t>Реконструкция ВЛ-0.4 кВ  от ТП 36/649 г.Усть-Джегута  (замена дер.опор,провода 4.4 км )</t>
  </si>
  <si>
    <t>Реконструкция ВЛ-0.4 кВ от ТП 63/327 Зеленчукских РЭС (замена дер.опор, провода) 2.37 км</t>
  </si>
  <si>
    <t>Реконструкция ВЛ-0.4 кВ от ТП 3/702 Карачаевских РЭС (замена дер.опор, провода) 2.58 км</t>
  </si>
  <si>
    <t>Реконструкция ВЛ-0,4 кВ от ТП 10/703 Карачаевских  РЭС   1.72 км</t>
  </si>
  <si>
    <t>Техперевооружение на ПС 110/10 кВ Подкумок средств РЗА линенйной ячейки  110 кВ Л-6(оснащение ячейки 110 кВ  Л-6 ДФЗ  )</t>
  </si>
  <si>
    <t>Техперевооружение на ПС 110/35/6 кВ "Георгиевская" средств РЗА линейной ячейки 110 кВ Л-9(оснащение линейной ячейки 110 кВ Л-9 ДФЗ  )</t>
  </si>
  <si>
    <t>Техническое перевооружение  на ПС 110 кВ Кировская средств РЗА ВЛ 110 кВ Л-2(оснащение  ячейки С-1 защитой ДФЗ для защиты Л-2)</t>
  </si>
  <si>
    <t xml:space="preserve">Техперевооружение устройств РЗА и ПА                                                                                                                                                                                                                   </t>
  </si>
  <si>
    <t>Реконструкция ПС 110 Залукокоаже с УРЗА на ВЛ 110 кВ №210</t>
  </si>
  <si>
    <t>Реконструкция ПС 110 Малка с УРЗА на ВЛ 110 кВ №211</t>
  </si>
  <si>
    <t>Реконструкция ПС 110 Кызбурун с УРЗА на ВЛ 110 кВ №3</t>
  </si>
  <si>
    <t>Реконструкция ПС 110 Залукокоаже с УРЗА на ВЛ 110 кВ №1</t>
  </si>
  <si>
    <t>Реконструкция ПС 110 Фиагдон с УРЗА на ВЛ 110 кВ №124</t>
  </si>
  <si>
    <t>Реконструкция РЗ и ПА  на ВЛ-110 кВ № 14, 79, 82 от ПС "Алагир-110"</t>
  </si>
  <si>
    <t>Монтаж автоматической пожарной сигнализации зданий производственной базы филиала</t>
  </si>
  <si>
    <t>Пожарная сигнализация ОПУ ПС "РП-110" РСО-Алания, г.Владикавказ, ул.3-я Промышленная,3</t>
  </si>
  <si>
    <t>Модернизация системы передачи информации филиала  "Ставропольэнерго" на основе внедрения новейших средств телемеханики и связи с применением оборудования и аппаратуры на основе цифровых технологий в соответствии с Программой модернизации ССПИ на 2013-2018 г.г.</t>
  </si>
  <si>
    <t>Создание системы отображения видеоинформации оперативно-ситуационного центра ОАО "МРСК Северного Кавказа" (диспетчерский щит)</t>
  </si>
  <si>
    <t>Развитие систем АСДУ (на основе SCADA/OMS/DMS)</t>
  </si>
  <si>
    <t>Техпепевооружение средств СДТУ на базе Арзгирского РЭС(замена сущ.АТС на АТС МИНИКОМ)</t>
  </si>
  <si>
    <t>Техпепевооружение средств СДТУ на базе Кочубеевского РЭС (замена сущ.АТС на АТС МИНИКОМ)</t>
  </si>
  <si>
    <t>Техническое перевооружение средств СДТУ и системы передачи телеинформации с объектов СЭС (установка ЦППС "Котми"  на РДП Петровского и Апанасенковского РЭС, телемеханизация ПС 35/10 Сараево, ПС 35/10 Благодатное, ПС 35/10 кВ Рогатая Балка, ПС 35/10 кВ Высоцкое, ПС 35/10 кВШангала, ПС 35/10 кВ Прикалауская c  устанокой устройства Телеканал -М2</t>
  </si>
  <si>
    <t>Техническое перевооружение средств СДТУ и системы передачи телеинформации с объектов ЦЭС (установка ЦППС "Котми"  на РДП Предгорного и Минераловодского РЭС, телемеханизация ПС 35/6 Скачки-1, ПС 35/10 Бештаугорец  c  устанокой устройства УТМ Деконт)</t>
  </si>
  <si>
    <t>Техпепевооружение средств СДТУ на базе Грачевского (замена сущ.АТС на АТС МИНИКОМ)</t>
  </si>
  <si>
    <t>Модернизация системы сбора и передачи информации филиала  "Дагэнерго" на основе внедрения новейших средств телемеханики и связи с применением оборудования и аппаратуры на основе цифровых технологий в соответствии с утверждённой Программой модернизации ССП</t>
  </si>
  <si>
    <t>Модернизация системы сбора и передачи телеинформации в соответствии с утвержденной Программой в 2011 году 2-ой этап</t>
  </si>
  <si>
    <t>Модернизация системы сбора и передачи телеинформации в соответствии с утвержденной Программой в 2011 году (2ПК)</t>
  </si>
  <si>
    <t>Реконструкция ВЛ 110 кВ Л-1 и Л-2 (Замена грозозащитного троса  на подходе к ПС Горячеводская на нелинейные ОПН-110).</t>
  </si>
  <si>
    <t>Реконструкция ВЛ-110кВ Л-255 Благодарная 330  - Благодарная 110 (частичная замена опор, сущ. проводов на провода большего сечения, грозозащитного троса и изоляторов в полном объеме)</t>
  </si>
  <si>
    <t>Реконструкция ВЛ-110кВ Л-157 Восход  - Рагули ( замена опор, сущ. проводов на провода большего сечения, грозозащитного троса и изоляторов в полном объеме)</t>
  </si>
  <si>
    <t>Реконструкция ВЛ-110кВ Л-12 3-й Подъём  - Сенг. ГЭС (частичная замена опор, сущ. проводов на провода большего сечения, грозозащитного троса и изоляторов в полном объеме)</t>
  </si>
  <si>
    <t>Установка датчиков гололеда на ВЛ 110 кВ Л-45</t>
  </si>
  <si>
    <t>Реконструкция ВЛ 35 кВ Л-340 ПС "Александровская" - ПС "Н.Ставропольская"</t>
  </si>
  <si>
    <t xml:space="preserve">Техперперевооружение ПС110/6кВ  "Нефтекумск"                       </t>
  </si>
  <si>
    <t>Реконструкция ПС 110 кВ "3-й Подъем" (с заменой провода ошиновки ВЛ 110 кВ Л-132 на провод марки АС-185)</t>
  </si>
  <si>
    <t>Техперевооружение ПС 110/35/10 кВ "Е-2"(замена тр-ра ТМГ 63/10/0,4 на ТМГ 160/10/0,4)</t>
  </si>
  <si>
    <t>Реконструкция ПС 110/10 кВ "Александрия" Благодарненского района (Замена ОД КЗ на ВМТ)</t>
  </si>
  <si>
    <t xml:space="preserve">Реконструкция ПС 110/35/10 кВ "Рагули" Апанасенковского района </t>
  </si>
  <si>
    <t xml:space="preserve">Реконструкция ПС 110/35/10 кВ  "Тахта"Ипатовского района </t>
  </si>
  <si>
    <t>Реконструкция ПС 35/6 кВ "Бутылочная"  в г. Минеральные Воды (замена по условиям старения  сущ. силовых тр-ров на тр-ры мощн. по 10 тыс. кВА,замена МВ- 35 кВ на  вакуумные  в количестве 5 шт., сущ. разъед. 35 кВ на разъед. РГ-35, сущ. ТН-35 на ТН типа НАМИ-35 - 2 компл.)</t>
  </si>
  <si>
    <t>Реконструкция ПС "Богдановская" замена силового трансформатора ТМ 2500/35 Т31 на ТМН 6300/35 Т31 в с.Богдановкое Степновского района</t>
  </si>
  <si>
    <t>«Реконструкция ПС «Лысогорская» замена силового трансформатора ТМН 2500/110 на ТМН 6300/110 в ст. Лысогорская Георгиевского района»</t>
  </si>
  <si>
    <t xml:space="preserve">Реконструкция ВЛ-35 кВ ПС "Рагули" - ПС "Степной Маяк" Л-712 Апанасенковский район Ставропольский край  (для НПС-4) (свыше 750) </t>
  </si>
  <si>
    <t>Реконструкция ВЛ-35 кВ Л-417 ПС "Рагули" - ПС "Красный Маныч" Апанасенковский - Туркменский район, Ставропольский край. (для НПС-4) (свыше 750)</t>
  </si>
  <si>
    <t>Реконструкция ПС 110/10 кВ Колодезная (ячейка 110 кВ Л-76) для НПС-2 (свыше 750)</t>
  </si>
  <si>
    <t>Расширение ПС 110/10 кВ «Покойная» для обеспечения технологического присоединения ПГУ-135  ТЭС при ООО «Ставролен» в г. Буденновске Ставропольского края к электросетям филиала ОАО «МРСК Северного Кавказа» - «Ставропольэнерго» (свыше 750)</t>
  </si>
  <si>
    <t>Техническое перевооружение ПС 110/6 кВ "Лесная" (свыше 750)</t>
  </si>
  <si>
    <t>Усиление (реконструкция) ПС 110/35/10 кВ "Красногвардейская" для обеспечения технологического присоединения завода по производству спирта в с. Красногвардейское Красногвардейского района ООО  "Воронеж Агрохолдинг" (100-750)</t>
  </si>
  <si>
    <t>Реконструкция ПС 35/10 кВ "Почтовая"  для осуществления технологического присоединения энергопринимающих устройств Казьминского группового водопровода  (100-750)</t>
  </si>
  <si>
    <t>Реконструкция ПС 35/10 кВ "КПП"  для осуществления технологического присоединения энергопринимающих устройств Казьминского группового водопровода  (100-750)</t>
  </si>
  <si>
    <t>Реконструкция ВЛ-10 кВ Ф-475 от ПС 110/10 Кировская (Установка доп. МТП -160кВА) для нужд филиала ОАО "МРСК Северного Кавказа"- "Ставропольэнерго" (до 15)</t>
  </si>
  <si>
    <t>Реконструкция КТП-10/313 для осуществления технологического присоединения магазина по ул.Ипатовская, 135А в с.Б.Джалга Ипатовского района (Ковалев А.И.) (до 15)</t>
  </si>
  <si>
    <t>Реконструкция ВЛ10 КВ Ф-196 от ПС "Лысогорская" (установка дополнительной МТП - 160 кВА для разгрузки ТП-1073/196 в ст. Лысогорской Георгиевского района)</t>
  </si>
  <si>
    <t xml:space="preserve">Реконструкция ВЛ 10 кВ Ф-296 ПС 35/10 кВ «Курская-II» (установка дополнительной МТП-160 кВА в с. Эдиссия Курского района) </t>
  </si>
  <si>
    <t>Реконструкция ВЛ 10 кВ Ф-296 от п/с Курская II  и установка доп. ТП 160 кВа для разгрузки ТП 3092/268 и ТП 3091/296  в с. Эдиссия Курского района</t>
  </si>
  <si>
    <t>Реконструкция ВЛ 10 кВ Ф-356 (Установка доп. МТП-3773/356 для разгрузки ТП 3358/356 в с.Русском Курского района)</t>
  </si>
  <si>
    <t>Реконструкция ВЛ 10 кВ Ф-220 от ПС «Графская»  и установка доп. МТП 160 кВа для разгрузки  КТП 3632/220 в х.Графском Курского  района</t>
  </si>
  <si>
    <t>Реконструкция ВЛ 10 кВ Ф-356 от ПС «Русская»  и установка доп. МТП 160 кВа для разгрузки  КТП 3359/356 в с.Русском Курского  района</t>
  </si>
  <si>
    <t>Реконструкция ВЛ 10 кВ Ф-387 от ПС «Подкумок»  и установка доп. МТП 160 кВа для разгрузки ф-4 от КТП 1275/387  Георгиевского района</t>
  </si>
  <si>
    <t>Реконструкция ВЛ 10 кВ Ф-387 от ПС «Подкумок»  и установка доп. МТП 160 кВа для разгрузки ф-2 от КТП 1352/387  Георгиевского района</t>
  </si>
  <si>
    <t>Реконструкция ВЛ 10 кВ Ф-142 от ПС «Обильная»  и установка доп. МТП 160 кВа для разгрузки ВЛ-0,4 кВ ф-1 от КТП 1146/142  Георгиевского района</t>
  </si>
  <si>
    <t>Реконструкция ВЛ 10 кВ Ф-364 от ПС «ЖБИ»  и установка доп. МТП 100 кВа для разгрузки ТП 5070/363 Советского района</t>
  </si>
  <si>
    <t>Реконструкция ВЛ 10 кВ Ф-475 от ПС «Кировская»  и установка доп. МТП 160 кВа для разгрузки ф-1 от КТП 2150/474 Кировского района</t>
  </si>
  <si>
    <t>Реконструкция ВЛ 10 кВ Ф-473 от ПС «Кировская»  и установка доп. МТП 160 кВа для разгрузки ф-4 от КТП 2085/474 Кировского района</t>
  </si>
  <si>
    <t>Реконструкция ВЛ-10 кВ Ф-342 от ПС «Иргаклы» (установка доп МТП -160 кВА) с. Иргаклы Степновского района;</t>
  </si>
  <si>
    <t>Реконструкция ВЛ-10 кВ Ф-387 от ПС «Подкумок» (установка доп МТП -160 кВА) для разгрузки ВЛ -0,4 кВ от ТП 1347/387 в ст.Георгиевская Георгиевского района;</t>
  </si>
  <si>
    <t>Реконструкция ВЛ-10 кВ Ф-387 от ПС «Подкумок» (установка доп МТП -160 кВА) для разгрузки ВЛ -0,4 кВ от КТП 1342/387 ст.Георгиевская Георгиевского района;</t>
  </si>
  <si>
    <t>Реконструкция ВЛ-10 кВ Ф-387 от ПС «Подкумок» (установка доп МТП -160 кВА) для разгрузки ВЛ -0,4 кВ от ТП 1340/387 ст.Георгиевская Георгиевского района;</t>
  </si>
  <si>
    <t>Реконструкция ВЛ-10 кВ Ф-454 от ПС «Новозаведенное» (установка доп МТП -160 кВА) для разгрузки ВЛ -0,4 кВ от ТП 1176/454 с.Новозаведенном Георгиевского района;</t>
  </si>
  <si>
    <t>Реконструкция ВЛ-10 кВ Ф-142 от ПС «Обильное» (установка доп МТП -160 кВА) для разгрузки ВЛ -0,4 кВ от ТП 1231/304 от ПС «Зональная» с. Обильное Георгиевского района.</t>
  </si>
  <si>
    <t>Реконструкция ВЛ-10 кВ Ф-121 от ПС «Марьинская» (установка доп МТП -160 кВА) для разгрузки ВЛ -0,4 кВ Ф-4 от КТП 2001/121 Кировского района;</t>
  </si>
  <si>
    <t>Реконструкция ВЛ-10 кВ Ф-124 от ПС «Комсомолец» (установка доп МТП -160 кВА) для разгрузки ВЛ -0,4 кВ Ф-1 от ТП 2280/124 в п.Комсомолец Кировского района;</t>
  </si>
  <si>
    <t>Реконструкция  ВЛ-10 кВ установка МТП-160 кВА на Ф-448 для разгрузки Ф-3 от КТП-2316-448 ПС «Старопавловская» в  Кировского района.</t>
  </si>
  <si>
    <t>Реконструкция ВЛ-10 кВ Ф-210 от ПС «Балтрабочий» (установка доп МТП -160 кВА) для разгрузки ВЛ -0,4 кВ Ф-2 от ТП 3498/210в п. Балтрабочий Курского района;</t>
  </si>
  <si>
    <t>Реконструкция ВЛ-10 кВ Ф-324 от ПС «Новокрестьяновская» (установка доп МТП -160 кВА) для разгрузки ВЛ -0,4 кВ от ТП 5547/324в с. Правокумском Советского района;</t>
  </si>
  <si>
    <t>Реконструкция ВЛ-10 кВ Ф-159 от ПС «Кура» (установка доп. МТП на Ф-159 для разгрузки Ф-2 от ЗТП 2736/159 и Ф-1 ЗТП2735/159 в с.Горнозаводском Кировского района</t>
  </si>
  <si>
    <t>Реконструкция ВЛ 10 кВ Ф-846 с установкой доп. КТП-14/846 в с. Рагули Апанасенковского  района</t>
  </si>
  <si>
    <t>Реконструкция ВЛ 10 кВ Ф-898 от ПС "Дербетовская" Апанасенковского района</t>
  </si>
  <si>
    <t xml:space="preserve">Реконструкция ВЛ-10 Ф-131от ПС 35/10 кВ «Подгорненская»   (установка дополнительной МТП -160 кВА для разгрузки  ТП-1263/131  в ст. Александрийской  Георгиевского района) </t>
  </si>
  <si>
    <t>Реконструкция ВЛ 10кВ Ф-388  установка доп. МТП 1375/388-160 кВА для разгрузки ТП -1370/388 в с.Шаумян Георгиевского района»</t>
  </si>
  <si>
    <t>Реконструкция ВЛ 10кВ Ф-344  от ПС "Отказное"  (установка доп. ТП -160 кВА для разгрузки ТП -5078/344) в с.Отказное Советского района</t>
  </si>
  <si>
    <t>Реконструкция  ВЛ-10 кВ Ф-374  от ПС "Новозаведенное" (установкой дополнительной ТП -160 кВА для разгрузки ТП-1181/374 Георгиевского  района)</t>
  </si>
  <si>
    <t>Реконструкция  ВЛ-10 кВ Ф-243  от ПС "Борец" (установкой дополнительной ТП -160 кВА для разгрузки ТП-5561/244 в х. Восточный Советского  района)</t>
  </si>
  <si>
    <t>Реконструкция ВЛ 10 кВ Ф-032 ПС 110/35/10 кВ "Гофицкая"</t>
  </si>
  <si>
    <t>Реконструкция ВЛ 10 кВ Ф-076 ПС 35/10 кВ "Рогатая Балка"</t>
  </si>
  <si>
    <t>Реконструкция ВЛ-0,4 кВ  Ф-2 от  МТП-4/701  в с.Владимировка Туркменског района</t>
  </si>
  <si>
    <t>Реконструкция ВЛ-0,4 кВ Ф-1 от ТП-2159/473  в ст. Зольская Кировского района</t>
  </si>
  <si>
    <t>Реконструкция ВЛ-0,4 кВ Ф-2 от ТП-2131/474 в ст. Зольская Кировского района</t>
  </si>
  <si>
    <t>Реконструкция ВЛ-0,4 кВ Ф-5 от ТП-2122/473 в ст.Зольская Кировского района</t>
  </si>
  <si>
    <t>Реконструкция  ВЛ-0,4 кВ Ф-1 ТП-1449/292  в с. Краснокумское Георгиевского района</t>
  </si>
  <si>
    <t xml:space="preserve">Реконструкция ВЛ-0,4 кВ Ф-3 от ТП-1263/131 в ст. Александрийской Георгиевского района </t>
  </si>
  <si>
    <t>Реконструкция ВЛ-0,4 кВ Ф-1 от ТП-1073/196 в ст. Лысогорская Георгиевского района.</t>
  </si>
  <si>
    <t xml:space="preserve">Реконструкция ВЛ-0,4 кВ Ф-2 от ТП-4064 Ф-342 в с.Иргаклы Степновского района </t>
  </si>
  <si>
    <t>"Реконструкция ВЛ-0,4 кВ Ф-3 от ТП-2785/156 в ст. Советская Кировского района"</t>
  </si>
  <si>
    <t>Реконструкция ВЛ-0,4 кВ Ф-3 от ТП 3092/268  в с. Эдиссия Курского района</t>
  </si>
  <si>
    <t>Реконструкция ВЛ-0,4 кВ Ф-2 от ТП 3091/296  в с.Эдиссия Курского района</t>
  </si>
  <si>
    <t>Реконструкция ВЛ-0,4 кВ Ф-2 от КТП-3090/296 в с.Эдиссия Курского района</t>
  </si>
  <si>
    <t>Реконструкция ВЛ-0,4 кВ Ф-3 от ТП-2081/474 в ст. Зольская Кировского района</t>
  </si>
  <si>
    <t xml:space="preserve">Реконструкция ВЛ-0,4кВ Ф-2,3 от КТП-31/118  Ф-118 ПС 35/10 "Базовая" в с. Бешпагир Грачёвского р-на Ставропольского края </t>
  </si>
  <si>
    <t xml:space="preserve">Реконструкция ВЛ-0,4кВ Ф- 3 от КТП-4/117  Ф-117 ПС 35/10 "Базовая" в с. Бешпагир Грачёвского р-на Ставропольского края </t>
  </si>
  <si>
    <t>"Реконструкция ВЛ-0,4 кВ Ф-1 от ТП 5/234 в с. Балахоновском Кочубеевского района"</t>
  </si>
  <si>
    <t>Реконструкция ВЛ-0.4кВ от ТП-12/204  ст. Кармалиновская Новоалександровского района (замена опор, замена сущ. провода на СИП-2А)</t>
  </si>
  <si>
    <t>Реконструкция ВЛ-0.4кВ от ТП-3/107 в х.Краснодарском Новоалександровского района (замена опор, замена сущ. провода на СИП-2А)</t>
  </si>
  <si>
    <t>Реконструкция ВЛ-0.4кВ от ТП-10/118 в с. Ладовская Балка Красногвардейского района (замена опор, замена сущ. провода на СИП-2А)</t>
  </si>
  <si>
    <t>Реконструкция ВЛ-0.4кВ от ТП-7/341 в с. Сухой Лог Труновского района (замена опор, замена сущ. провода на СИП-2А)</t>
  </si>
  <si>
    <t>"Реконструкция ВЛ-0,4 кВ от ТП 7/199 в с. Прасковея Буденовского района"</t>
  </si>
  <si>
    <t>"Реконструкция ВЛ-0,4 кВ от ТП 1/126 в п. СМП  Буденновского района"</t>
  </si>
  <si>
    <t>"Реконструкция ВЛ-0,4 кВ от ТП 3/281 в п.Кудрявый Буденновского района"</t>
  </si>
  <si>
    <t>"Реконструкция ВЛ-0,4 кВ от ТП 12/240 в с. Прасковея Буденновского района"</t>
  </si>
  <si>
    <t>"Реконструкция ВЛ-0,4 кВ от КТП-1/173 в с. Архангельское Буденновского района"</t>
  </si>
  <si>
    <t>Реконструкция ВЛ-0,4  кВ Ф-2 от КТП-4/106 в с.Просянка Петровского района</t>
  </si>
  <si>
    <t>Реконструкция ВЛ-0,4  кВ Ф-2 от КТП-5/073 в с.Рогатая Балка Петровского района</t>
  </si>
  <si>
    <t>Реконструкция ВЛ-0,4  кВ Ф-4 от КТП-1/142 в п.Прикалаусский Петровского района</t>
  </si>
  <si>
    <t>Реконструкция ВЛ-0,4  кВ Ф-1 от КТП-3/063 в с. Донская Балка Петровского района</t>
  </si>
  <si>
    <t>Реконструкция ВЛ-0,4  кВ Ф-2 от КТП-11/063 в с. Донская Балка Петровского района</t>
  </si>
  <si>
    <t>Реконструкция ВЛ-0,4  кВ Ф-4 от КТП-9/037 в с.Гофицкое Петровского района</t>
  </si>
  <si>
    <t>Реконструкция ВЛ-0,4  кВ Ф-1 от КТП-5/143 в п. Прикалаусский Петровского района</t>
  </si>
  <si>
    <t xml:space="preserve">Реконструкция ВЛ-0,4 кВ Ф-2 от КТП-41/723-1  в с.Малые Ягуры Туркменского района </t>
  </si>
  <si>
    <t xml:space="preserve">Реконструкция  ВЛ-0,4 кВ Ф-2 от КТП-9/782  в с. Овощи Туркменского района </t>
  </si>
  <si>
    <t xml:space="preserve">Реконструкция ВЛ-0,4 кВ Ф-1, Ф-3 от КТП-3/723-2  в с.Малые Ягуры Туркменского района </t>
  </si>
  <si>
    <t>Реконструкция ВЛ-0,4 кВ Ф-1 от КТП-17/286 в п. Большевик Ипатовского района</t>
  </si>
  <si>
    <t>Реконструкция ВЛ-0,4 кВ Ф-3 от СКТП-1/251 в с. Тахта Ипатовского района</t>
  </si>
  <si>
    <t>Реконструкция ВЛ-0,4 кВ Ф-2 от КТП-2/282 в п. Большевик Ипатовского района</t>
  </si>
  <si>
    <t>Реконструкция ВЛ-0,4 кВ Ф-1 от СКТП-2/322 в п. Красочный Ипатовского района</t>
  </si>
  <si>
    <t>Реконструкция ВЛ-0,4 кВ Ф-4 от ЗТП-4/235 в с.Октябрьское Ипатовского района</t>
  </si>
  <si>
    <t>Реконструкция ВЛ-0,4кВ Ф-1 от МТП-6/722 в  с. Камбулат Туркменского района.</t>
  </si>
  <si>
    <t>Реконструкция ВЛ 0.4 кВ КТП-8/085 Ф-1.2.3.4 в с. Константиновское Петровского района</t>
  </si>
  <si>
    <t xml:space="preserve">Реконструкция ВЛ-0,4 кВ Ф-1,2,3 от МТП-564/108 ПС «Суворовская» ст. Суворовская Предгорного района
</t>
  </si>
  <si>
    <t>Реконструкция ВЛ-0,4 кВ от ТП-8/601 ПС "Овощевод"  с. Левокумка Минераловодского района</t>
  </si>
  <si>
    <t>Реконструкция ВЛ-0,4 кВ Ф-1, Ф-2 от ТП-2/601 в с. Левокумка Минераловодского района</t>
  </si>
  <si>
    <t>Реконструкция ВЛ-0,4 кВ от ТП-376/163 в с. Острогорка Предгорного района</t>
  </si>
  <si>
    <t>Реконструкция ВЛ-0,4 кВ Ф-1 от ТП-38/173 в с. Подкумок</t>
  </si>
  <si>
    <t>Реконструкция ВЛ-0,4 кВ от ТП-13/618 в  п. Загорский</t>
  </si>
  <si>
    <t>Реконструкция ВЛ-0,4 кВ от ТП-3/161 в х. Вороново</t>
  </si>
  <si>
    <t>Реконструкция ВЛ-0,4 кВ от  ТП-128/134 в с. Юца Предгорного района</t>
  </si>
  <si>
    <t>Реконструкция ВЛ-0,4 кВ от ТП-214/166 в п.Н.Благодарный Предгорного района</t>
  </si>
  <si>
    <t>Реконструкция КТП-2/106 в с. Прсянка Петровского района</t>
  </si>
  <si>
    <t>Реконструкция КТП-6/025 в с. Шангала Петровского района</t>
  </si>
  <si>
    <t>Реконструкция КТП-4/071 в с.Рогатая Балка Петровского района</t>
  </si>
  <si>
    <t xml:space="preserve">Реконструкция ТП-564/108 400 кВА ст. Суворовская» (замена на КТП-400 кВА)
</t>
  </si>
  <si>
    <t>Реконструкция ТП-367/114 250 кВа п. Мирный (замена КТП-160 кВа)</t>
  </si>
  <si>
    <t>"Реконструкция ТП-367/117 250 кВА в п. Мирный". (замена на КТП-160 кВА)</t>
  </si>
  <si>
    <t>Реконструкция КТП 11/397 на Машукском ПУ МРЭС замена силового трансформатора мощностью 100 кВа на силовой трансформатор160 кВа</t>
  </si>
  <si>
    <t>Замена силового трансформатора 100 кВа на силовой трансформатор 160 кВа в ТП 837/144 Пятигорского ПУ ПРЭС</t>
  </si>
  <si>
    <t>"Реконструкция ТП-357/136 100 кВА в с. Юца". (замена на КТП-160 кВА)</t>
  </si>
  <si>
    <t>"Реконструкция ТП-299/135 100 кВА в с.Этока" (замена на КТП-160 кВА)</t>
  </si>
  <si>
    <t>"Реконструкция ТП-124/136 63 кВА в с. Юца". (замена на КТП-160 кВА)</t>
  </si>
  <si>
    <t>Проект по замене устаревшего оборудования и повышению охвата</t>
  </si>
  <si>
    <t>Проект перехода на IP телефонию</t>
  </si>
  <si>
    <t>Реконструкция  инженерно-технических средств по охране ПС 110/35/10 кВ «Зеленокумская» (замена сетчатого ограждения ПС на ж/б-300 п.м., оснащение охранной сигнализацией и охранным освещением).</t>
  </si>
  <si>
    <t>Реконструкция  инженерно-технических средств по охране ПС 110/35/10 кВ «Новоалександровская» Новоалександровского  района (замена сущ. ограждения на огражд. из ж.б. плит - 434 п.м., оснащение охранной сигнализацией и охранным освещением).</t>
  </si>
  <si>
    <t>Реконструкция  инженерно-технических средств по охране ПС 110/35/10 кВ «Арзгир» Арзгирского района (замена сущ. ограждения на огражд. из ж.б. плит- 424 п.м., оснащение охранной сигнализацией и охранным освещением).</t>
  </si>
  <si>
    <t>Реконструкция охранных средств ПС 110/35/10 кВ «Благодарная» Благодарненскогорайона (замена сущ. ограждения на огражд. из ж.б. плит -380 п. м., оснащение охранной сигнализацией и охранным освещением).</t>
  </si>
  <si>
    <t>Реконструкция  инженерно-технических средств по охранеПС 110/35/10 кВ «Дивное» Апанасенковского   района (замена сущ. ограждения на огражд. из ж.б. плит - 268 п.м., оснащение охранной сигнализацией и охранным освещением)..</t>
  </si>
  <si>
    <t>Строительство тракта передачи видеоинформации ПС "Е-2" - ОАО "МРСК СК"</t>
  </si>
  <si>
    <t>Организация цифрового канала связи ЦЭС - ОАО "МРСК СК"</t>
  </si>
  <si>
    <t>Поставка средств вычислительной техники, работы по внедрению системы защиты конфиденциальной информации от внутренних угроз и утечек конфиденциальных данных (система) и обучение специалистов правилам эксплуатации системы.</t>
  </si>
  <si>
    <t>Организация вывода видеонаблюдения с ПС "Е-2" в СОИ ОСЦ ОАО "МРСК СК"</t>
  </si>
  <si>
    <t xml:space="preserve">Реконструкция производственной базы Изобильненского РЭС </t>
  </si>
  <si>
    <t>Реконструкция производственного здания по ремонту силовых трансформаторов ( трансформаторная башня) ПС 110 кВ Западная в г.Ставрополе</t>
  </si>
  <si>
    <t xml:space="preserve"> "Реконструкция Базы КРЭС в с. Курсавка"</t>
  </si>
  <si>
    <t>Модернизация серверных площадок ПО/РЭС</t>
  </si>
  <si>
    <t>Построение и унификация систем мониторинга и управления</t>
  </si>
  <si>
    <t>Разработка и внедрение платформы инфраструктурных сервисов</t>
  </si>
  <si>
    <t xml:space="preserve">Создание централизованных ферм терминальных серверов и серверов виртуальных рабочих столов. </t>
  </si>
  <si>
    <t>Реконструкция ВЛ-10 кВ Ф-376 от ПС «Солдато-Александровская» ( установка доп. ТП для разгрузки КТП-5098/376 в с. Солдато-Александровское Советского района)</t>
  </si>
  <si>
    <t>Реконструкция ВЛ-0,4 кВ. Ф-1, Ф-2 от МТП-5325/339 в х.Привольный Советского района</t>
  </si>
  <si>
    <t>Реконструкция ВЛ-10кВ Ф-121 от ПС "Темнолесская" и строительство нового участка ВЛ-10 кВ для резервного питания Ф-150 ПС "Пригородная"  с установкой Реклоузера .</t>
  </si>
  <si>
    <t>Реконструкция ВЛ 10 кВ Ф-141 ПС "Казинская" с установкой Реклоузера участок опор №№137-2/22.7/1-7/3.3/1-3/6 Грачевского района )</t>
  </si>
  <si>
    <t>Реконструкция ВЛ-10кВ Ф-170 от ПС «Южная» (установка  дополнительной ТП  для разгрузки ТП 9/170, 8/170 в г.Ставрополь ул. Роз) .</t>
  </si>
  <si>
    <t>Реконструкция ВЛ-0,4кВ Ф-1,2 от ТП-11/108  в с.Кугульта с заменой КТП на СКТП Грачевского района Ставропольского края</t>
  </si>
  <si>
    <t xml:space="preserve">Реконструкция ВЛ-0,4кВ Ф-3 от ТП-5/104 ПС "Грачевская" с заменой КТП на МТП с трансформатором и установкой дополнительного ТП для укорачивания Ф-3 от ТП-5/104  в с.Старомарьевка Грачевского района </t>
  </si>
  <si>
    <t xml:space="preserve">Реконструкция ВЛ-0,4кВ Ф-1,2 от ТП-15/163 ПС "Ст-330" с заменой КТП на МТП с трансформатором и установкой дополнительного ТП для укорачивания Ф-1 от ТП-15/163  в с.Старомарьевка Грачевского района </t>
  </si>
  <si>
    <t xml:space="preserve">Реконструкция ВЛ-0,4кВ Ф-1 от ТП-3/129 ПС "Заветное" с заменой КТП на МТП с трансформатором и установкой дополнительного ТП для укорачивания Ф-1 от ТП-3/129  в с.Заветном Кочубеевского района </t>
  </si>
  <si>
    <t xml:space="preserve">Реконструкция ВЛ-0,4кВ Ф-2.3.4 от ТП-11/106 ПС "Воронежская" с заменой КТП на МТП с трансформатором и установкой дополнительного ТП для укорачивания ВЛ-0.4 кВ от ТП-11/106  в с.Воронежском Кочубеевского района </t>
  </si>
  <si>
    <t xml:space="preserve">Реконструкция ВЛ-0,4кВ Ф-1.2 от ТП-18/104 ПС "Воронежская" с заменой КТП на МТП с трансформатором  в с.Ивановском Кочубеевского района </t>
  </si>
  <si>
    <t xml:space="preserve">Реконструкция ВЛ-0,4кВ Ф-1 от ТП-6/272 ПС "Надзорная" с заменой КТП на МТП с трансформатором  в п.Тоннельном Кочубеевского района </t>
  </si>
  <si>
    <t>Техпепевооружение средств СДТУ на базе Светлоградских ЭС(замена сущ.АТС на АТС «Протон-ССС Серии «Алмаз»)</t>
  </si>
  <si>
    <t>Реконструкция ВЛ 10 кВ  Ф-227 (установка доп. ТП для разгрузки ТП-7/227 в с. Найденовское Изобильненского района, строительство ВЛ-10 (0,05 км),  строительство ВЛ-0,4 (0,05км) для переподключения н/в Ф-2 от ТП-7/227 на проектируемую ТП)</t>
  </si>
  <si>
    <t>Реконструкция ВЛ 10 кВ  Ф-354 (установка доп. ТП для разгрузки ТП-3/354 в х. Сухой Изобильненского района, строительство ВЛ-10 (0,05 км),  строительство ВЛ-0,4 (0,05км) для разделения и переподключения н/в Ф-2 от ТП-3/354 на проектируемую ТП)</t>
  </si>
  <si>
    <t>Реконструкция ВЛ 10 кВ от Ф-184 ( установкой доп ТП 10/0,4 для разгрузки ТП-   /184 в ст.Расшеватская Александровского района, стр-во ВЛ 10 кВ - 0,05 км, Реконструкция ВЛ 0,4 кВ присоединяемой к прэктируемой ТП 10/0,4 ).</t>
  </si>
  <si>
    <t>Реконструкция ВЛ 10 кВ от Ф-132 от ПС Донская ( установкой доп ТП 10/0,4 для разгрузки ТП-  7/132 в с.Донском  Труновского района, стр-во ВЛ 10 кВ, Реконструкция ВЛ 0,4 кВ присоединяемой к прэктируемой ТП 10/0,4 ).</t>
  </si>
  <si>
    <t>Реконструкция ВЛ 10 кВ от Ф-132 от ПС Донская ( установкой доп ТП 10/0,4 для разгрузки ТП-  8/132 в с.Донском  Труновского района, стр-во ВЛ 10 кВ, Реконструкция ВЛ 0,4 кВ присоединяемой к прэктируемой ТП 10/0,4 ).</t>
  </si>
  <si>
    <t>Реконструкция ВЛ 10 кВ от Ф-134от ПС Донская ( установкой доп ТП 10/0,4 для разгрузки ТП-  2/134 в с.Донском  Труновского района, стр-во ВЛ 10 кВ, Реконструкция ВЛ 0,4 кВ присоединяемой к прэктируемой ТП 10/0,4 ).</t>
  </si>
  <si>
    <t>Реконструкция ВЛ 10 кВ от Ф-259 от ПС Труновская ( установкой доп ТП 10/0,4 для разгрузки ТП-  9/259 в с.Труновское  Труновского района, стр-во ВЛ 10 кВ, Реконструкция ВЛ 0,4 кВ присоединяемой к прэктируемой ТП 10/0,4 ).</t>
  </si>
  <si>
    <t>Реконструкция ВЛ-10 кВ Ф-184 от ПС 35/10 кВ «Расшеватская» Новоалександровского района</t>
  </si>
  <si>
    <t>Реконструкция ВЛ-0,4 н/в Ф-1, 2 от ТП-14/166 ст. Рождественская Изобильненского района</t>
  </si>
  <si>
    <t xml:space="preserve">Реконструкция ВЛ 0,4 кВ от ТП 15/413 в х.Родионов  Новоалександровского р-на </t>
  </si>
  <si>
    <t>Реконструкция ВЛ-0,4 кВ от ТП-8/305 замена провода на СИП, установка щитов учета на фасаде здания</t>
  </si>
  <si>
    <t>Реконструкция ВЛ-0,4 кВ от ТП-3/305 замена провода на СИП, установка щитов учета на фасаде здания</t>
  </si>
  <si>
    <t>Реконструкция ВЛ-0.4кВ от ТП-7/132 в с. Донском Труновского района</t>
  </si>
  <si>
    <t>Реконструкция ВЛ-0.4кВ от ТП-8/132 в с. Донском Труновского района</t>
  </si>
  <si>
    <t>«Строительство новой  ТП и ВЛ-0,4 кВ  в  с. Ачикулак (район Ачикулакской НИЛОС)Нефтекумского района»  ( установка МТП-250/10 строительство ВЛ 0,4 кВ -2,0 км- опоры ж.б., провода СИП-2, ответвления к ж.домам, шкафы учета э/э на фасадах ж. домов)</t>
  </si>
  <si>
    <t>Строительство  ВЛ-0,4 кВ  от КТП-18/461 в с.Бурлацкое Благодарненского района (замена КТП на МТП, замена метал. опор на ж/б, провода на СИП, замена ответвлений к зданиям)</t>
  </si>
  <si>
    <t>Строительство ВЛ-10 кВ Ф-440 и ВЛ-0,4 кВ от ЗТП-5/440 в п.Мокрая Буйвола Благодарненского района (установка дополнительного МТП, замена метал.опор на ж/б и провода на СИП , замена ответвлений к зданиям)</t>
  </si>
  <si>
    <t>Реконструкция ВЛ-0,4 кВ Ф-2 от ЗТП-6/282 в п.Большевик (замена опор, провода (кабеля) на СИП, замена ответвлений к зданиям)</t>
  </si>
  <si>
    <t>Схема и Программа перспективного развития электроэнергетики Ставропольского края на 2014 - 2018 гг.</t>
  </si>
  <si>
    <t>Модернизация АСКУЭ</t>
  </si>
  <si>
    <t>Реконструкция  ВЛ - 10 кВ Ф-156 от ПС"Пригородная" в с.Татарка,  Шпаковского района Ставропольского края</t>
  </si>
  <si>
    <t>Реконструкция  ВЛ - 10 кВ Ф-166 от ПС "Ставрополь-330"(уст. доп. ТП для разгрузки в ТП 13/166, 34/166 в с.Надежда Шпаковского района</t>
  </si>
  <si>
    <t>Реконструкция  ВЛ - 10 кВ Ф-127  от ПС"Шахтер" (установка доп. ТП в с.Пелагиада Шпаковского района для разгрузкм ТП-4/127 Ставропольского края</t>
  </si>
  <si>
    <t>Реконструкция ВЛ-10 кВ Ф-166 от ПС "Рыздвяная" в пролете оп.№ 1-66 в ст.Рождественская Изобильненского района</t>
  </si>
  <si>
    <t>Реконструкция  ВЛ - 0,4 кВ  от ТП  7/156  Ф-2 в с.Татарка,   Шпаковского района Ставропольского края</t>
  </si>
  <si>
    <t>Реконструкция  ВЛ - 0,4 кВ  от ТП 12/166 в с.Надежда, ул.Раздольная  Шпаковского района Ставропольского края</t>
  </si>
  <si>
    <t>Реконструкция  ВЛ - 0,4 кВ  от ТП 13/166 в с.Надежда, ул.Орджоникидзе  Шпаковского района Ставропольского края</t>
  </si>
  <si>
    <t>Реконструкция  ВЛ - 0,4 кВ  от ТП 2/156  Ф-2, Ф-1 опор № 1-33 в с.Татарка,  Шпаковского района Ставропольского края</t>
  </si>
  <si>
    <t>Реконструкция  ВЛ - 0,4 кВ  от ТП 2/166 в с.Надежда, ул.Советская   Шпаковского района Ставропольского края</t>
  </si>
  <si>
    <t>Реконструкция  ВЛ - 0,4 кВ  от ТП 27/166 в с.Надежда, ул.Советская   Шпаковского района Ставропольского края</t>
  </si>
  <si>
    <t>Реконструкция  ВЛ - 0,4 кВ Ф-1 от ТП 2/150 в х.Польский Шпаковского района Ставропольского края</t>
  </si>
  <si>
    <t>Реконструкция  ВЛ - 0,4 кВ Ф-2 от ТП 3/154 в с.Татарка  Шпаковского района Ставропольского края</t>
  </si>
  <si>
    <t>Реконструкция  ВЛ - 0,4 кВ Ф-3 от ТП 3/157 в с.Татарка  Шпаковского района Ставропольского края</t>
  </si>
  <si>
    <t>Реконструкция ВЛ - 0,4 кВ от ТП-9/166 в с. Надежда, ул.Раэдольная Шпаковского  района.</t>
  </si>
  <si>
    <t>Реконструкция ВЛ 0,4 кВ от ТП 11/141 в ст.Григорополисской Новоалександровского района</t>
  </si>
  <si>
    <t>Реконструкция ВЛ 0,4 кВ от ТП-1/143 в п.Передовой Изобильненского района</t>
  </si>
  <si>
    <t>Реконструкция ВЛ- 0,4 кВ от ТП -4/497 в с.Раздольное Новоалександровского района</t>
  </si>
  <si>
    <t>Реконструкция ВЛ-0,4 кВ от ТП 9/116 в с.Ладовская Балка Красногвардейского района</t>
  </si>
  <si>
    <t>Реконструкция ВЛ 0,4 кВ от ТП-5/354 в х. Сухом Изобильненского района</t>
  </si>
  <si>
    <t>Устройство охранных мероприятий по объекту "Центральный склад" в п.Энергетик</t>
  </si>
  <si>
    <t>Разработка типового проекта строительства базы УЭС из быстровозводимых блочных конструкций</t>
  </si>
  <si>
    <t>НИОКР по дог. 17/2012 от 18.01.2012г.</t>
  </si>
  <si>
    <t>НИОКР по дог. 119/2012 от 04.05.2012г.</t>
  </si>
  <si>
    <t>Реконструкция ВЛ-110 кВ №101 Чирюрт-330 - Шамхал</t>
  </si>
  <si>
    <t>Реконструкция ВЛ-110 кВ №102 Чирюрт-330 - Шамхал-тяговая</t>
  </si>
  <si>
    <t>Реконструкция ПС "Куруш". Замена ошиновки заходов ВЛ-110, В43, р-ль на 630 А и АС-240  Инв.№</t>
  </si>
  <si>
    <t>Реконструкция ПС "Сулевкент". Замена ошиновки заходов ВЛ-110, В43, р-ль на 630 А и АС-240 Инв.№</t>
  </si>
  <si>
    <t>Реконструкция ПС "Махачкала-110". Замена СВ-110, т/т, ВЧЗ на 1000А. Инв.№</t>
  </si>
  <si>
    <t>Реконструкция ПС 110/35/10 Буйнакск-1. Замена ошиновки ячеек ВЛ-110-118 и ВЛ-110-110 с АС-150 на АС-185. Замена ТТ на 1000 А. Замена ВЧ заградителя ВЛ-110-160 на ВЧЗ 1000 А. Установка реактора.</t>
  </si>
  <si>
    <t>Реконструкция ПС 110/35/10 "Буйнакск-2". (2013 г. - Замена ВЧ заградителя ВЛ-110-160 на ВЧЗ 1000 А. Установка ШСВ 110 кВ.; 2014 г. -Замена ДФЗ-201 ВЛ 110 кВ Миатлинская ГЭС - Буйнакск-2 (ВЛ-110-163). Замена АНКА, АВПА, АКПА на АКАП.)</t>
  </si>
  <si>
    <t>2013г. - Реконструкция ПС 110/10кВ Миатлы. Замена ТТ В-111 на ТТ 1000А. Замена ВЧ заградителей на ВЧЗ-1000А. Замена провода ошиновки АС-150 на АС-300. 2014г.- Замена ДФЗ-201 на ПВЗ-90.Установка выключателя на Л-138 и замена СВ-110. Установка АУРЫ. Установ</t>
  </si>
  <si>
    <t>Реконструкция ПС 110 кВ "Завод точной механики" - установка линейной ячейки 6 кВ (Стадион "Хазар)</t>
  </si>
  <si>
    <t>Очистные сооружения г. Буйнакск - установка двух ячеек 6 кВ на ПС 110 кВ Буйнакск-1</t>
  </si>
  <si>
    <t>ЗАО "Арси"- установка двух линейных ячеек 10 кВ на ПС 110 кВ Тепличный комбинат</t>
  </si>
  <si>
    <t>Реконструкция ПС 35 кВ Октябрьская- установка ячейки 10 кВ  (ДагПирх)</t>
  </si>
  <si>
    <t>Реконструкция ВЛ-0,4 кВ с заменой провода на СИП</t>
  </si>
  <si>
    <t>Инженерно-технические мероприятия, направленные на охрану ПС 110-35 кВ</t>
  </si>
  <si>
    <t>Ахтынский РЭС. ЗВН</t>
  </si>
  <si>
    <t>Самурский РЭС. ЗВН</t>
  </si>
  <si>
    <t>Оборудование, не входящее в сметы строек, в.т.ч.:</t>
  </si>
  <si>
    <t>ПИРы будущих лет</t>
  </si>
  <si>
    <t>Реконструкция ПС 110/35/10 "Ярыксу". 2012 г. Установка СВ-110. 2013 г. Замена ячеек КРУН 26 шт.</t>
  </si>
  <si>
    <t>Автоматизация деятельности оперативного ситуационного центра</t>
  </si>
  <si>
    <t>ВЛ110кв Л-169 ПС Сулевкент   (ПК1939+74)  инв №3203827</t>
  </si>
  <si>
    <t>ВЛ110кв Л-169 ПС Сулевкент-ПС Бабаюрт   (ПК1949+67)  инв №3203827</t>
  </si>
  <si>
    <t>Реконструкция ВЛ35кв Агвали-Шаури  №12</t>
  </si>
  <si>
    <t>П/С110/35/10кв "Ботлих" инв 4900171</t>
  </si>
  <si>
    <t>ПС 110 кВ"ГЩЗ"  инв 3200052</t>
  </si>
  <si>
    <t>Пс 110/35/10кв "Кизляр-1"</t>
  </si>
  <si>
    <t>ПС Ярыксу 110/35/10</t>
  </si>
  <si>
    <t>ПС110/35/10кв "Гуниб" инв 4900138</t>
  </si>
  <si>
    <t>ПС110/35/10кв "Шамхал"</t>
  </si>
  <si>
    <t>ПС110/35/10ква "Александрия" инв 33001010</t>
  </si>
  <si>
    <t>ПС110/35/10ква "Тарумовка" инв 33001020</t>
  </si>
  <si>
    <t>ПС110/35/10ква "Чиркей" инв 002182</t>
  </si>
  <si>
    <t>ПС110/35/10ква"Гергебиль" инв4901165</t>
  </si>
  <si>
    <t>Пс110/35/10кв "Чиркей ГПП"  инв № 002179</t>
  </si>
  <si>
    <t>ПС35/10кв "Касумкент" инв31003037</t>
  </si>
  <si>
    <t>ПС35/10кв "Красный партизан" инв05000108</t>
  </si>
  <si>
    <t>ПС35/10кв "Кумух" инв4904315</t>
  </si>
  <si>
    <t>ПС35/10кв "Некрасовка" инв33000994</t>
  </si>
  <si>
    <t>ПС35/10кв "Нечаевка" инв03000028</t>
  </si>
  <si>
    <t>ПС35/10кв "Тлайлух" инв49.4393</t>
  </si>
  <si>
    <t>ПС35/10кв "Шаури" инв4904928</t>
  </si>
  <si>
    <t>ПС35/10кв Тепличный комплекс" инв002224</t>
  </si>
  <si>
    <t>ПС35/6кв "Буйнакск-1" инв002183</t>
  </si>
  <si>
    <t>ПС35/6кв "Гидатль" инв4904467</t>
  </si>
  <si>
    <t>ПС35/6кв "Дылым" инв3200055</t>
  </si>
  <si>
    <t>ПС35/6кв "Приморская" инв002177</t>
  </si>
  <si>
    <t>ПС35/6кв "Консервный завод" инв4904927</t>
  </si>
  <si>
    <t>ВЛ6кв  Ф№7 от  ПС"Буйнакск-1"</t>
  </si>
  <si>
    <t>ВЛ6кв  Ф№7 от  ПС"Буйнакск-2</t>
  </si>
  <si>
    <t>ВЛ6кв Ф№1 от ПС35кв "Хуцеевка"</t>
  </si>
  <si>
    <t>ВЛ10кв  Л-15,ПС Туршунвй-водонадзор на ПК1857+62 Уг68-Уг.81 инв №3203760</t>
  </si>
  <si>
    <t>ВЛ10кв  Л-5,ПС Туршунвй-кутаны на ПК1905+23   инв №3203761</t>
  </si>
  <si>
    <t>КТП-3-120ПС35/10кв "Хучни" инв31000031</t>
  </si>
  <si>
    <t>КТП-3-8ПС35/10кв "Ерси" инв31003063</t>
  </si>
  <si>
    <t>РПБ Тлярата ирв 4903358</t>
  </si>
  <si>
    <t>ЗВН Кумухских РЭС</t>
  </si>
  <si>
    <t>Реконструкции  ПС 110/35/10кВ  " "Каменомостская" с заменой АБ и ЩПТ</t>
  </si>
  <si>
    <t>ПС "СКЭП" (замена трансформатора вышедшего из строя на трансформатор ТРДН-25000/110 )</t>
  </si>
  <si>
    <t>Реконструкция ПС 110 кВ Баксан,(техприсоединение ОАО "КабБалкАгро" договор №395/2011)</t>
  </si>
  <si>
    <t>Реконструкция ПС 110 кВ "Котляревская",(техприсоединение ООО "Этана" договор №16/2012)</t>
  </si>
  <si>
    <t>Реконструкция ВЛ 10кВ Ф-167 ПС 110 кВ "Малка",(техприсоединение ОАО "Байкал" договор №395/2011)</t>
  </si>
  <si>
    <t>Реконструкция ВЛ 10кВ Ф-254 ПС 110 кВ "Баксан-110",(техприсоединение ОАО "Антлантис" договор №395/2011)</t>
  </si>
  <si>
    <t>Реконструкции ПС 110 кВ "Баксан-110",(техприсоединение ООО "Агро Ком" договор №)</t>
  </si>
  <si>
    <t>Реконструкции ПС 110 кВ "Саратовская",(техприсоединение ОАО Агрогруппа "Баксанский Бройлер"" договор №)</t>
  </si>
  <si>
    <t>Реконструкции ПС 110 кВ "ТМХ",(техприсоединение ООО "Риал Истейт""" договор №)</t>
  </si>
  <si>
    <t>Реконструкции ПС 110 кВ "Чегем-2",(техприсоединение ООО "ОСК МВД" договор №)</t>
  </si>
  <si>
    <t>Реконструкции ПС 110 кВ "ПТФ",(техприсоединение ООО "Мясоперабатывающий комбинат" договор №)</t>
  </si>
  <si>
    <t>Реконсрукция ПС "Майская"  и ПС "Котляревка" монтаж ячеек КРУ(техприсоединение МВД КБР)</t>
  </si>
  <si>
    <t>Реконсрукция ПС "ЦРУ"   (техприсоединение МВД КБР)</t>
  </si>
  <si>
    <t>Реконструкция АС "Ново-Полтавская"(техприсоединение ООО "ВелесАгро" Ахубеков А.А.договор №)</t>
  </si>
  <si>
    <t>Реконструкция ВЛ 10кВ Ф-257 ПС 110 кВ "Чегет",(техприсоединение ИП Соттаева)</t>
  </si>
  <si>
    <t>Реконструкция ВЛ 0,4кВ по техприсоединению</t>
  </si>
  <si>
    <t xml:space="preserve">Реконструкция ВЛ 6 кВ Ф-605 Эльбрусских РЭС(отпайка на телевышку) </t>
  </si>
  <si>
    <t>Реконструкция  ф-1,2 от ТП-21 Ф-515 ПС «Аргудан»</t>
  </si>
  <si>
    <t>Реконструкция ВЛ-0,38кВ ТП-7/233 ПС «Гунделен»  с. Бедык</t>
  </si>
  <si>
    <t>Реконструкция ВЛ-0,38кВ ТП-8 Ф-231 ПС "Гунделен"</t>
  </si>
  <si>
    <t>Реконструкция ВЛ-0,38кВ ТП-19 Ф-231 ПС "Гунделен"</t>
  </si>
  <si>
    <t>Реконструкция ВЛ-0,38кВ ТП-9 Ф-611 ПС "Лечинкай" ф-2</t>
  </si>
  <si>
    <t>Реконструкция ВЛ-0,38кВ ТП-4 Ф-323 ПС "Чегем-2" ф-1</t>
  </si>
  <si>
    <t>Реконструкция ВЛ-0,38кВ ТП-4 Ф-323 ПС "Чегем-2" ф-2</t>
  </si>
  <si>
    <t xml:space="preserve">Реконструкция ВЛ-0,38кВ ТП-15/609  ПС "Лечинкай" </t>
  </si>
  <si>
    <t>Реконструкция ВЛ-0,38 кВ от ТП-7 Ф-911 ПС «Терек-2» с. Плановское</t>
  </si>
  <si>
    <t>Реконструкция ВЛ-0,38 кВ от ТП-10 Ф-911 ПС «Терек-2» ф 1-3 с. Плановское</t>
  </si>
  <si>
    <t>Реконструкция ВЛ-0,38 кВ от ТП-5 Ф-1012 ПС «Кызбурун-110» оп 1-31</t>
  </si>
  <si>
    <t>Реконструкция ВЛ-0,38кВ от ТП-8 Ф-245 ПС «Баксан-110»</t>
  </si>
  <si>
    <t>Реконструкция ВЛ-0,38 кВ от ТП-9 Ф-245 ПС «Баксан-110»</t>
  </si>
  <si>
    <t>Реконструкция ВЛ-0,38кВ Ф-162 ПС «Малка» с.Малка (верхняя часть)</t>
  </si>
  <si>
    <t>Реконструкция ВЛ-0,38 кВ ф-1 от ТП-1/418  ПС «Аушигер» оп.1-30</t>
  </si>
  <si>
    <t>Реконструкция ВЛ-0,38кВ от ТП-9 Ф-103_ПС «Псыгансу»</t>
  </si>
  <si>
    <t>Реконструкция ВЛ-0,38кВ от ТП-4 Ф-500 ЦРП «Кахун»</t>
  </si>
  <si>
    <t>Реконструкция ВЛ-0,38кВ  от ТП-2 Ф-426 ПС "Герменчик»</t>
  </si>
  <si>
    <t>Реконструкция ВЛ-0,38 кВ Ф-785 ПС «Саратовская»  от ТП 9,10,15</t>
  </si>
  <si>
    <t>Реконструкция ВЛ-0,38 от ТП-3 Ф-789 ПС «Ново-Полтавская»</t>
  </si>
  <si>
    <t>Реконструкция ПС 110кВ "Ст.Лескен"</t>
  </si>
  <si>
    <t>Реконструкция ПС 110кВ "Псыгансу"</t>
  </si>
  <si>
    <t>Реконструкция ПС 110кВ "Кахун"</t>
  </si>
  <si>
    <t>Реконструкция ПС 110кВ "Кызбурун-110"</t>
  </si>
  <si>
    <t>Проект реконструкции ВЛ-110 КВ Л-39 ПС"Нальчик"-ПС "СКЭП"(2,5 км)</t>
  </si>
  <si>
    <t>Проект реконструкции ВЛ-110 КВ Л-8 ПС "ПТФ"-ПС "Нарткала"(13 км)</t>
  </si>
  <si>
    <t>Проект реконструкции ВЛ-110 КВ Л-9 ПС "Кахун"-ПС "Ст.Лескен"(15 км)</t>
  </si>
  <si>
    <t>Проект реконструкции ВЛ-110 КВ Л-189 ПС "ПТФ"-Аушигерская ГЭС(9 км)</t>
  </si>
  <si>
    <t>Проект реконструкции ВЛ-110 КВ Л-203 ПС "Чегем-2"-ПС "Нальчик" (8,6 км)</t>
  </si>
  <si>
    <t>Проект реконструкции ВЛ-35 КВ Л-477 ПС "Прохладная-1" - ПС "Ново-Полтавская"(1,9 км)</t>
  </si>
  <si>
    <t>Проект БСУ, реконструкции  Ф-201 ПС «Баксанёнок-35» отп.№2 оп.№2/1-2/13</t>
  </si>
  <si>
    <t>Проект БСУ, реконтрукция  Ф-1011 ПС «Кызбурун110» отп.№4 оп.№4/1-4/17</t>
  </si>
  <si>
    <t>Проект ЗСУ, реконструкции  Ф-105 ПС «Баксан-330» оп.№107,110-115</t>
  </si>
  <si>
    <t xml:space="preserve">Проект ЗСУ, реконструкция Ф-229 ПС «Гундулен 110» </t>
  </si>
  <si>
    <t>Проект КСУ, реконструкции Ф-189 РП «Куба» оп.№35-76</t>
  </si>
  <si>
    <t>Проект КСУ, рекострукции  Ф-187 РП-«Куба», отп.на Насосную ТП-20, оп.8/1-8/21</t>
  </si>
  <si>
    <t xml:space="preserve">Проект реконструкции  Ф-515 п/с «Аргудан» </t>
  </si>
  <si>
    <t>Проект реконструкции ВЛ-10 кВ Ф-289 ПС «Джайлык»      оп 1-13</t>
  </si>
  <si>
    <t>Проект реконтрукции ВЛ-6кВ Ф-628 ПС «Соц.город»</t>
  </si>
  <si>
    <t xml:space="preserve">Проект реконструкции ВЛ-10 кВ Ф-987 ПС «Терекская» </t>
  </si>
  <si>
    <t>Проект реконструкции ВЛ-10 кВ Ф-965 ПС «В.Курп</t>
  </si>
  <si>
    <t>Проект реконструкции ВЛ 10 кВ Ф-504 ЦРП «Черек» оп.№22-35</t>
  </si>
  <si>
    <t>Проект реконструкции ВЛ 10 кВ Ф-446 ПС «Кахун» оп.№1/1-1/11, оп.№3/1-3/6</t>
  </si>
  <si>
    <t>Проект реконструкции БСУ,   Ф-246 от ТП-14 ф-1 ,ф-2 ,ф-3   ПС «Баксан-110»</t>
  </si>
  <si>
    <t>Проект реконструкции ЗСУ,  ф-3 от ЗТП-13 Ф-229 ПС «Гунделен110» оп.№13-37</t>
  </si>
  <si>
    <t>Проект реконструкции ЗСУ,  ф-1 от ТП-11/229 ПС «Гунделен110» оп.№2-29</t>
  </si>
  <si>
    <t>Проект реконструкции ЗСУ,  ф-2 от ТП-6 Ф-1010 ПС «Баксан 330» оп.№5-40</t>
  </si>
  <si>
    <t>Проект реконструкции КСУ,  ф-1 , ф-2   от ТП-1 Ф-184 ПС «Куркужин-35»</t>
  </si>
  <si>
    <t>Проект реконструкции КСУ, реконструкция ф-1 оп.№1-14, ф-2 оп.1-16 от ТП-1 Ф-181 ПС «Куркужин-35»</t>
  </si>
  <si>
    <t>Проект реконструкции Реконструкция ВЛ-0,38 кВ от ТП-12 Ф-1016 ПС «Нальчик»:</t>
  </si>
  <si>
    <t>Проект реконструкции ВЛ-0,38 кВ от ТП-9/1016 ПС «Нальчик»:</t>
  </si>
  <si>
    <t>Проект реконструкции ВЛ-0,38 кВ отТП-7/1016ПС«Нальчик»</t>
  </si>
  <si>
    <t>Проект реконструкции ВЛ-0,38 кВ от ТП-6/635  ПС «ПТФ»</t>
  </si>
  <si>
    <t>Проект реконструкции ВЛ-0,38 от ТП-3 Ф-789 ПС «Ново-Полтавская»</t>
  </si>
  <si>
    <t>Проект реконструкции ВЛ-0,38 от ТП-8 Ф-723 ПС «Дальняя</t>
  </si>
  <si>
    <t>Проект реконструкции ПС 110/35 кВ "Джайлык"</t>
  </si>
  <si>
    <t>Проект реконструкции  ПС 110/6 кВ "ЦРУ"</t>
  </si>
  <si>
    <t>Реконструкция ПС 35/,04 "Чалмас"</t>
  </si>
  <si>
    <t>Реконструкция ПС "СКЭП" с установкой ячейки 10кВ типа КМ-1-10(Тех.присоед.ООО"Дея")</t>
  </si>
  <si>
    <t>Реконструкция с оснащ. АИИС КУЭ сущ.вводов Т-101 и Т-102 и I и II СШ ПС Прохладная1 (тех.при.УМП Гор. электр. сети" г. Прохл. дог.Пр-01/10 от 01.09.10</t>
  </si>
  <si>
    <t>Реконструкция с оснащением АИИС КУЭ сущ.узлов учета э/э ПС"Дубки"(инв.№Б00004991) (тех.прис.ОАО"НГЭК"дог.Н-1/10 от 22.09.2010г.</t>
  </si>
  <si>
    <t>Реконструкция с оснащением АИИС КУЭ сущ.узлов учета э/э ПС"СКЭП(инв.№Б00005005)"(тех.прис.ОАО"НГЭК"дог.Н-1/10 от 22.09.2010г.)</t>
  </si>
  <si>
    <t>Реконструкция ТП-75 Ф-192 ПС"Баксан-35"(Тех.присоед.ООО ПТПК"Альянс" дог.№32/13 от 16.04.2013г.)</t>
  </si>
  <si>
    <t>Реконструкция ячейки Ф-1010  ПС"Каменномосткая" (тех.прис. ООО"Главстрой КБР" дог.№12/13 от 13.02.13)</t>
  </si>
  <si>
    <t>Реконструкция ТП Ф-106 ПС"Залукокоаже" (тех.прис.ООО"МК Светловодский" дог.№ 38-13 от 07.05.13г)</t>
  </si>
  <si>
    <t>Реконструкция  ВЛ 110  кВ Л-105 от ПС "Нальчик" до ПС "ПТФ"</t>
  </si>
  <si>
    <t>Реконструкция  ВЛ 110  кВ Л-87 от ПС "Нарткала" до ПС "Прохладная"</t>
  </si>
  <si>
    <t xml:space="preserve">Монтаж автоматических установок пожарной сигнализации </t>
  </si>
  <si>
    <t>Реконструкция здания теплового пункта под маслохозяйство</t>
  </si>
  <si>
    <t>Центр обработки данных КБФ ОАО"МРСК Северного Кавказа"</t>
  </si>
  <si>
    <t>Реконструкция ВЛ-0,38 кВ Ф-1 от ТП-8 Ф-3 от ТП-9, Ф-1 от ТП-15 Ф-768 ПС "Солдатская"</t>
  </si>
  <si>
    <t>Разработка методики и устройства дистанционного выявления поврежденных изоляторов возд. линий 6-35кВ</t>
  </si>
  <si>
    <t xml:space="preserve">Реконструкция маслохозяйства на ПС 110/35/6 кВ "В-1" </t>
  </si>
  <si>
    <t>Реконструкция ПС "Ардон" с установкой 3-х дополнительных ячеек 110 кВ</t>
  </si>
  <si>
    <t>Реконструкция ЗРУ (КРУН) на ПС с установкой дополнительных ячеек (8 шт)</t>
  </si>
  <si>
    <t>Реконструкция ПС "Северо-Восточная" - реконструкция ОРУ 110 кВ с установкой вакуумных выключателей ВГТ - 5 шт.</t>
  </si>
  <si>
    <t>Реконструкция ПС 110 Зарамаг с установкой линейной ячейки и УРЗА на ВЛ 110 кВ №128</t>
  </si>
  <si>
    <t>Замена выкатных элементов ячеек ПС "В-1" Ф-2,5,6/6 кВ (ГУП УКС-дирекция по инвестициям)</t>
  </si>
  <si>
    <t>Установка линейной ячейки на 1 с.ш. ПС "Ардон" (ООО "Прогресс")</t>
  </si>
  <si>
    <t>Замена выкатных элементов ячеек 6 кВ Т-1, Т-2, СМВ-6, Ф-11/6 кВ ПС "Зарамаг" (ФГУ Упрдор Северный Кавказ РСО-А)</t>
  </si>
  <si>
    <t>Замена трансформаторов тока на ф-5 и ф-22/6 кВ ПС "Карца" (ГУП "Аланияэлектросеть, ТУ №4441)</t>
  </si>
  <si>
    <t>Установка линейных ячеек на 1 и 2 с.ш. ПС Городская (в/ч 6895, ТУ 4673)</t>
  </si>
  <si>
    <t>Замена МВ на ПС Архонская, установка ЛР Ф-2/10 кВ. Замена МВ на ПС Мичурино, установка ЛР Ф-4/10 кВ (Огоев Э.А. ТУ 4709)</t>
  </si>
  <si>
    <t>Замена ТТ, установка ВШУ, установка ЛР ПС Юго-Западная оп 8, Ф-17/6 кВ (СНО Иристон, ТУ 4760)</t>
  </si>
  <si>
    <t>Установка линейной ячейки КРУН-6 кВ 1с.ш. ПС РП-6 (Оптово-торговая база, ТУ №4833)</t>
  </si>
  <si>
    <t>Замена МВ, установка ЛР Ф-1/10 кВ ПС "Гизель" (ООО "Коктем, ТУ 4935)</t>
  </si>
  <si>
    <t>Замена МВ, установка ЛР Ф-3/10 кВ ПС "Архонская" (АМС Архонского сельского поселения, ТУ №4989)</t>
  </si>
  <si>
    <t>Замена ТТ ПС "Северо-Восточная" Ф-25/6 кВ (ГУП "Аланияэлектросеть, ТУ 4907)</t>
  </si>
  <si>
    <t>Установка КРУН типа К-112 с МВ, установка расчетного узла, установка линейного разъединителя Ф-17/6 кВ ПС "Юго-Западная"(ДКТ "Дачное", ТУ №4756)</t>
  </si>
  <si>
    <t>Замена выкатного элемента, замена комплекта защит, организация расчетного учета в яч. Ф-4 ПС Левобережная (от 100 до 750 кВт)</t>
  </si>
  <si>
    <t>Замена комплекта защит, организация расчетного учета  в яч. Ф-1 ПС "Юго-Западная" (от 100 до 750 кВт)</t>
  </si>
  <si>
    <t>Замена ТТ Ф-11/6 кВ ПС "Моздок" (Моздокские электросети, ТУ №4936)</t>
  </si>
  <si>
    <t>Реконструкция ВЛЭП 0,4 кВ (резерв)</t>
  </si>
  <si>
    <t>Реконструкция ВЛ-6 кВ ф.7 ПС Фиагдон</t>
  </si>
  <si>
    <t>Реконструкция Ф-21/6 кВ ПС "Карца" на участке от опоры 31 до опоры 38 и вынос ЗТП 21-4/250 кВА с территории частного владения с заменой его на КТПП 250 кВА</t>
  </si>
  <si>
    <t>Разукрупнение ВЛ 10 кВ ТП 5-14 от ПС "Троицкая"</t>
  </si>
  <si>
    <t xml:space="preserve">Реконструкция ВЛ-0,4 кВ Ф-1, Ф-2 ТП 2-5 ПС "Хумалаг" </t>
  </si>
  <si>
    <t>Инженерно-технические мероприятия, направленные на охрану ПС 110/6 кВ "Алагир"</t>
  </si>
  <si>
    <t>Инженерно-технические мероприятия, направленные на охрану ПС 110/35/6 кВ "Беслан"</t>
  </si>
  <si>
    <t>Инженерно-технические мероприятия, направленные на охрану ПС 110/35/6 кВ "В-1"</t>
  </si>
  <si>
    <t>Инженерно-технические мероприятия, направленные на охрану ПС 110/35/6 кВ "Карца"</t>
  </si>
  <si>
    <t>Инженерно-технические мероприятия, направленные на охрану ПС 110/6 кВ "РП-110"</t>
  </si>
  <si>
    <t>Инженерно-технические мероприятия, направленные на охрану ПС 110/6 кВ "Северо-Западная"</t>
  </si>
  <si>
    <t>Инженерно-технические мероприятия, направленные на охрану ПС 110/6 кВ "Фиагдон"</t>
  </si>
  <si>
    <t>Инженерно-технические мероприятия, направленные на охрану ПС 110/35/10 кВ "Нузал"</t>
  </si>
  <si>
    <t>Инженерно-технические мероприятия, направленные на охрану ПС 110/10 кВ "Эльхотово"</t>
  </si>
  <si>
    <t>Инженерно-технические мероприятия, направленные на охрану ПС 110/35/10 кВ "Ардон"</t>
  </si>
  <si>
    <t>Инженерно-технические мероприятия, направленные на охрану ПС 35/6 кВ "Редант"</t>
  </si>
  <si>
    <t>Инженерно-технические мероприятия, направленные на охрану ПС 110/6 кВ "Восточная"</t>
  </si>
  <si>
    <t>Инженерно-технические мероприятия, направленные на охрану административного здания СОф  ОАО "МРСК СК" находящегося на ул.Томаева 19</t>
  </si>
  <si>
    <t>Установка противопожарных емкостей с водой в количестве 2 шт. объемом по 20 м3 Алагирских РЭС</t>
  </si>
  <si>
    <t>Монтаж вентиляции в помещении убежища в административном здании Октябрьских РЭС</t>
  </si>
  <si>
    <t>Реконструкция ПС Алагир 110/6</t>
  </si>
  <si>
    <t>Технологическое присоединение энергетических установок для строительства 728 квартир в РСО-Алания г. Владикавказ, воен. гор. №79 "Весна"</t>
  </si>
  <si>
    <t>Трансформатор ТМГ-630/6</t>
  </si>
  <si>
    <t>Реконструкция ПС 110/35/10 кВ Зеленчук (строительство 2-х линейных яч.)</t>
  </si>
  <si>
    <t>Расширение с реконструкцией ПС 35/10 кВ "Архыз" и строительство новой линейной ячейки 35 кВ (ПИР и приобретение зем.участка)</t>
  </si>
  <si>
    <t>Реконструкция ВЛЭП 0,4 кВ (резерв) (Строительство ВЛ-10 кВ отпайка от опоры №28 Ф-411 (L0.2 км) Адыге-Хабльских РЭС (15 кВт) (Дог.№156 15.03.2013; ТУ №156-03-13 ); Строительство ВЛ-10 кВ отпайка от Ф-417 (L-0.3 км) Адыге-Хабльских РЭС (15 кВт) (Дог.№288 15.05.2013; ТУ №288-04-13 ); Строительство ВЛ-10 кВ отпайка от опоры №5/60 Ф-431 (L-0.45 км) Адыге-Хабльских РЭС (15 кВт) (Дог.№348 28.05.2013; ТУ №348-05-13 ); Строительство отпайки ВЛ-0.4 кВ (L-0.25 км)от РУ-0.4 кВ ТП 125/347 Зеленчукских РЭС (Дог.№232  12.04.2013; ТУ №232-04-13) (15кВт).</t>
  </si>
  <si>
    <t>Переустройство КЛ-10 кВ Гоначхир-Домбай</t>
  </si>
  <si>
    <t>Реконструкция ВЛ-0.4 кВ от ТП 33/824 Зеленчукские электрические сети (замена дер.опор, провода ) 2.9 км (2.4 км)</t>
  </si>
  <si>
    <t>Реконструкция ПС 110 кВ "Карачаевск"  (замена МВ-110 кВ, замена разъед.110 кВ)</t>
  </si>
  <si>
    <t>Реконструкция ПС 110 кВ "Преградная" (замена разъед. 35-110 кВ -19 шт., МВ-35 кВ -4 шт.,РУ-10 кВ -17 шт.)</t>
  </si>
  <si>
    <t>Реконструкция ВЛ-10 кВ  Ф-289  п/с Сары-Тюз    У-Джег  КЧФ</t>
  </si>
  <si>
    <t>Реконструкция КТП хоз. способом</t>
  </si>
  <si>
    <t>Реконструкция ограждения ПС 110/6 кВ     "Головная" с устройством периметральной охранной сигнализации</t>
  </si>
  <si>
    <t>Реконструкция ограждения ПС 110/10 кВ  "Горная" с устройством периметральной охранной сигнализации</t>
  </si>
  <si>
    <t>Реконструкция ограждения ПС 110 кВ "Преградная" с устройством периметральной охранной сигнализации</t>
  </si>
  <si>
    <t xml:space="preserve">Реконструкция ограждения ПС 110/10/6 кВ   "БСР" с устройством периметральной охранной сигнализации </t>
  </si>
  <si>
    <t>Автомат. установка пожарной сигнал. (АУПС) и системы оповещ о пожаре для  ЦСТЭиОР   (инв № Ч00007071) КЧФ</t>
  </si>
  <si>
    <t>Автомат. установка пожарной сигнал. (АУПС) и системы оповещ о пожаре для произв.помещений (СТиХО) (инв № Ч00001646,Ч00002124,Ч00002130) КЧФ</t>
  </si>
  <si>
    <t>Автомат. установка пожарной сигнализации (АУПС) и системы оповещ о пожаре для склада (СЛиМТО) (инв № Ч00002128) КЧФ</t>
  </si>
  <si>
    <t xml:space="preserve">ПС-110/35/10 кВ "Назрань" замена КРУН, НАМИ-35, замена рязрядников на ОПН-110, востановление автоматики РПН Т-1, Т-2., </t>
  </si>
  <si>
    <t>Реконструкция ПС-110 кВ "Ачалуки" с организацией ОРУ -35 кВ, демонтажем Т-1 10 МВА 110/10 кВА и установкой 2-х трансформаторов 2х6,3 МВА, 110/35/6 кВ. выполнение захода-выхода Л-129</t>
  </si>
  <si>
    <t>Базовые станции ОАО "Вымпелком" г. Карабулак ул. Осканова 135</t>
  </si>
  <si>
    <t>Базовые станции ОАО "Вымпелком" г. Карабулак ул. Осканова 79</t>
  </si>
  <si>
    <t>Реконструкция ВЛ-0,4-10 кВ с заменой ТП в Назрановских РЭС (Монтаж КТП с ТМ 400 кВА ТП 4-18)</t>
  </si>
  <si>
    <t>Реконструкция ВЛ-0,4-10 кВ с заменой ТП в Назрановских РЭС (Монтаж КТП с ТМ 630 кВА ТП 14-1)</t>
  </si>
  <si>
    <t>Реконструкция ВЛ-0,4-10 кВ с заменой ТП в Назрановских РЭС (Монтаж КТП с ТМ 630 кВА ТП 14-2)</t>
  </si>
  <si>
    <t>Реконструкция ВЛ-0,4-10 кВ с заменой ТП в Назрановских РЭС (Реконструкция ВЛ 0,4-10кВ ТП 14-1)</t>
  </si>
  <si>
    <t>Реконструкция ВЛ-0,4-10 кВ с заменой ТП в Назрановских РЭС (Реконструкция ВЛ 0,4-10кВ ТП 14-2)</t>
  </si>
  <si>
    <t>Реконструкция ВЛ-0,4-10 кВ с заменой ТП в Назрановских РЭС (Реконструкция ВЛ 0,4-10кВ ТП 14-18)</t>
  </si>
  <si>
    <t>Реконструкция ВЛ-0,4-10 кВ с заменой ТП в Назрановских РЭС (Реконструкция ВЛ 6-10кВ ТП)</t>
  </si>
  <si>
    <t>Реконструкция ПС 35/6 кВ Бековичи</t>
  </si>
  <si>
    <t>Реконструкция ПС 35/6 кВ Новый Редант</t>
  </si>
  <si>
    <t>Модернизация и повышение эффективности использования серверного оборудования</t>
  </si>
  <si>
    <t>Строительство ПС 110/10 кВ "НПС-5" (КТК) (свыше 750)</t>
  </si>
  <si>
    <t>Строительство ВЛ-10 кВ ПС "Мичурино"-ПС "Коста"</t>
  </si>
  <si>
    <t>Строительство ВЛ 6 кВ, ВЛ 0,4 кВ(совм. подвес)от Ф-17 ПС 110/35/6 "Юго-Западная" (техприс.энергоприн.уст-в 750 кВт СНО "Надежда")РСО-Алания,г.Владикав</t>
  </si>
  <si>
    <t>Строительство отпайки ВЛ-35 кВ (L-25м)            Л-193 оп.№43 (20 кВт)                                                              Дог.№850 26.11.2012; ТУ № 850-11-12)</t>
  </si>
  <si>
    <t>Строительство участка  ВЛ-10 кВ ( L-80м) от Ф-859 ПС Заречная  (27 кВт)                                                    ( Дог.№ 724 17.09.2010; ТУ №724-09-10)</t>
  </si>
  <si>
    <t>Строительство отпайки ВЛ-10 кВ ( L-200м) от Ф-197 ПС Береговая   (25 кВт)                                                                      ( Дог.№ 907 13.12.12; ТУ № 907-12-12)</t>
  </si>
  <si>
    <t>Строительство отпайки  ВЛ-10 кВ (L-50 м) от  яч.5,15 ЗТП-6  (85 кВт)                                          Дог. № 851 19.11.2012; ТУ № 851-11-12</t>
  </si>
  <si>
    <t>Строительство ВЛ-0.4 кВ (L-120 м) с РУ-0.4 кВ ТП-330/501 (30 кВт)                                                      (Дог. № 833 14.11.2012; ТУ № 833-11-12)</t>
  </si>
  <si>
    <t>Строительство ВЛ-110 кВ ПС 330 «Кисловодск» – ПС «Ессентуки- 2»</t>
  </si>
  <si>
    <t>Расширение  ПС 110/10 кВ "Южная"- ( установка 3-го тр-ра мощностью 25,0 тыс. кВА, устройство трансформаторной ячейки 110 кВ для Т-3; строительство помещения ЗРУ-10 для 3-й С.Ш. РУ-10 кВ, установка ячеек К-63 с вакуумными выкл.в проект. Помещении ЗРУ-10)</t>
  </si>
  <si>
    <t>Расширение  ОРУ-110 кВ ПС "Е-2"(Устройство новой линейной ячейки 110 кВ на ПС "Е-2" для присоединения ВЛ 110 кВ от ПС 330 кВ Кисловодск</t>
  </si>
  <si>
    <t>Строительство  ПС 35/10кВ "Новомарьевская"  в Шпаковском р-не</t>
  </si>
  <si>
    <t>Строительство ВЛ-110кВ ПС "Ипатово" - ПС "НПС-4" (КТК) (свыше 750)</t>
  </si>
  <si>
    <t>Строительство ВЛ-110кВ ПС "Безопасная" - ПС "НПС-5" (КТК) (свыше 750)</t>
  </si>
  <si>
    <t>Строительство ВЛ-110кВ ПС "Баклановская" - ПС "НПС-5" (КТК) (свыше 750)</t>
  </si>
  <si>
    <t>Строительство ВЛ-110кВ ПС "Южная" - ПС "ГЭС-4" по ТУ для НПС-5 (КТК)  (свыше 750)</t>
  </si>
  <si>
    <t>Строительство ВЛ-110кВ ПС "Рагули" - ПС "НПС-3" (до границы Республики Калмыкия) для НПС-3 (свыше 750)</t>
  </si>
  <si>
    <t>Строительство ВЛ-110кВ ПС "Рагули" - ПС "НПС-4" (КТК) (свыше 750)</t>
  </si>
  <si>
    <t>Строительство  ВЛ 110 кВ от ПС 330 кВ Прикумск до места присоединения ВЛ 110 кВ, питающей ГПП-2, к ВЛ 110 кВ Л-212 (213) для обеспечения технологического присоединения ПГУ-135  ТЭС при ООО «Ставролен» в г. Буденновске Ставропольского края к электросетям филиала ОАО «МРСК Северного Кавказа»-«Ставропольэнерго» (свыше 750)</t>
  </si>
  <si>
    <t>Строительство  ВЛ-110 кВ ПГУ-135  -  ПС 110/10 кВ «Покойная» для обеспечения технологического присоединения ПГУ-135  ТЭС при ООО «Ставролен» в      г. Буденновске Ставропольского края к электросетям филиала ОАО «МРСК Северного Кавказа» - «Ставропольэнерго» (свыше 750)</t>
  </si>
  <si>
    <t>Строительство  двух ВЛ 110 кВ (заход-выход) от ОРУ-110 кВ ПГУ-135 до ВЛ 110 кВ ГПП-2 – ГПП-3 для обеспечения технологического присоединения ПГУ-135  ТЭС при ООО «Ставролен» в г. Буденновске Ставропольского края к электросетям филиала ОАО «МРСК Северного Кавказа»-«Ставропольэнерго» (свыше 750)</t>
  </si>
  <si>
    <t>Строительство  двух ВЛ 110 кВ (заход-выход) от ОРУ-110 кВ ПГУ-135 до ВЛ 110 кВ ПС Прикумск-330 – ПС Буденновск-500 для обеспечения технологического присоединения ПГУ-135  ТЭС при ООО «Ставролен» в г. Буденновске Ставропольского края к электросетям филиала ОАО «МРСК Северного Кавказа»-«Ставропольэнерго» (свыше 750)</t>
  </si>
  <si>
    <t>Строительство ВЛ 10 кВ от РУ-10 кВ ПС 110/10 "Провал" с установкой дополнительной линейной ячейки (техприсоединение энергопринимающих устройств рынка "Лира")  (свыше 750)</t>
  </si>
  <si>
    <t>Расширение ПС 110/35/10 кВ Рагули( устройство нового ОРУ-110 кВ по схеме "Одна рабочая, секционированная выключателем, и обходная системы шин" с устройством двух линейных  ячеек 110 кВ с элегазовыми выкл., разъед. с эл. двиг. Приводами, телем.ОРУ-110 кВ, установка АУРА, ИМФ-3Р, устройство УРОВ и ДЗШ-110, ОПУ, ограждение) для НПС-4 (свыше 750)</t>
  </si>
  <si>
    <t>Расширение ПС 110/35/10 кВ Рагули для НПС-3 (свыше 750)</t>
  </si>
  <si>
    <t>Расширение ПС 110/35/10 кВ Безопасная(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телем.ОРУ-110 кВ, установка АУРА, ИМФ-3Р, устройство УРОВ и ДЗШ-110,  ограждение) для НПС-5 (свыше 750)</t>
  </si>
  <si>
    <t>Расширение ПС 110/35/10 кВ Баклановская( устройство нового ОРУ-110 кВ по схеме "Одна рабочая, секционированная выключателем, и обходная системы шин" с устройством трех линейных  ячеек 110 кВ с элегазовыми выкл., разъед. с эл. двиг. приводами, телем.ОРУ-110 кВ, установка АУРА, ИМФ-3Р, устройство УРОВ и ДЗШ-110,  ограждение) для НПС-5 (свыше 750)</t>
  </si>
  <si>
    <t>Расширение ПС 110/10 кВ Южная(устройство линейной  ячейки 110 кВ с элегазовыми выкл., разъед. с эл. двиг. Приводами, телем. Ячейки, установка АУРА, ИМФ-3Р, УРОВ, устройство РЗА) для НПС-5 (свыше 750)</t>
  </si>
  <si>
    <t xml:space="preserve"> Расширение ПС 110/10-6 кВ "Северная" для обеспечения технологического присоединения энергопринимающих устройств ЗАО "Монокристалл" в г.Ставрополе (устройство 2-х линейных ячеек 10 кВ) (свыше 750)</t>
  </si>
  <si>
    <t xml:space="preserve"> Расширение ПС 110/6 кВ "КПФ" для обеспечения технологического присоединения энергопринимающих устройств ООО "Птицекомбинат" в г.Невинномысске (свыше 750)</t>
  </si>
  <si>
    <t>Расширение ПС 110/35/10 кВ Ипатово(устройство линейной  и секционной ячеек 110 кВ с элегазовыми выкл., разъед. с эл. двиг. Приводами, телем. Ячейки, установка АУРА, ИМФ-3Р) для НПС-4  (свыше 750)</t>
  </si>
  <si>
    <t>Строительство ПС 110 кВ «Бештау» с заходами ВЛ 110 кВ для  технологического  присоединения энергопринимающих устройств жилого микрорайона «Западный»  в г. Пятигорске к электрическим сетям филиала ОАО «МРСК Северного Кавказа» - «Ставропольэнерго» – 1-й этап (свыше 750)</t>
  </si>
  <si>
    <t>Расширение ПС 110/35/10 кВ Светлоград для обеспечения тех.прис-я энергопринимающих устройств Светлоградского комбикормового завода</t>
  </si>
  <si>
    <t xml:space="preserve">Оснащение ПС 110 кВ "Запикетная"- устройствами рылейной защ. для тех. присод. энергет. установок Модулей газопоршн. агрегат. на котельн. "Запикетная" </t>
  </si>
  <si>
    <t>Расширение ПС 110/10 кВ "Штурм" для обеспечения технологического присоединения энергопринимающих устройств свиноводческого комплекса ООО "Гвардия" в п.Штурм Красногвардейского района (1 ПК) (свыше 750)</t>
  </si>
  <si>
    <t>Расширение ПС /35/10 кВ УПТК в г. Светлограде (замена сущ. тр-ровмощностью по 2,5 МВА на трансф. Мощн. По 6,3 МВА, укомплектование ячеек Ф--173 и Ф-177 вакуумными выкл.,средствами РЗА, телемеханикой , дуговой защитой, ИМФ-1Р, замена в ячейках вводов и  секц. РУ-10  сущ. выкл. на вакуумные выкл., устройство ОПУ) (свыше 750)</t>
  </si>
  <si>
    <t>Расширение ПС 35/10 кВ «Владимировская» для обеспечения технологического присоединения ПС 35/6 кВ "Лесная-14" ООО "РН-Ставропольнефтегаз"</t>
  </si>
  <si>
    <t>Строительство ВЛ-10 кВ для обеспечения технологического присоединения энергопринимающих устройств «Овощехранилища» ООО «Ульяновец» в пос. Новоульяновский Георгиевского района (100-750)</t>
  </si>
  <si>
    <t>Строительство ВЛ-10 кВ для обеспечения технологического присоединения энергопринимающих устройств стройплощадки объекта "Путепровод тоннельного типа" ООО "Строительная компания "Урал" в Новоалександровском районе. (100-750)</t>
  </si>
  <si>
    <t>Строительство ВЛ-10кВ (тех.прис.отходоперерабатывающего комплекса в р-не с.Верхнерусское Шпаковского р-на) (100-750)</t>
  </si>
  <si>
    <t>Строительство ВЛ 10 кВ (техприсоединение энергопринимающих устройств ООО "Гелион" в с. Ульяновка Минераловодский р-н) (100 - 750)</t>
  </si>
  <si>
    <t>Строительство ВЛ-10 кВ для обеспечения технологического присоединения энергопринимающих устройств производственной базы ООО «Европа» в с. Кочубеевском (100-750)</t>
  </si>
  <si>
    <t>Строительство ВЛ-10 кВ  для осуществления технологического присоединения «Дожимной компрессорной станции «Алексеевская» ЗАО «Газпром инвест Юг» в Петровском районе (100-750)</t>
  </si>
  <si>
    <t>Электроснабжение строительной площадки жилого района Русский лес" в с. Верхнерусском Шпаковского района СК" (100-750)</t>
  </si>
  <si>
    <t xml:space="preserve">Строительство ЛЭП-10 кВ для осуществления технологического присоединения энергопринимающих устройств МДОУ «Детский сад № 8 «Солнышко», в с. Ивановское Кочубеевского района (от 100 до 750 кВ)
</t>
  </si>
  <si>
    <t>Строительство ВЛ-10 кВ для осуществления строительного городка в 20 км от г. Ипатово в направлении с. Сов. Руно Ипатовского р-на (100-750)</t>
  </si>
  <si>
    <t>Строительство ВЛ-10 кВ для тех. присоединения Пятигорского пивоваренного завода, пос. Иноземцево, г. Железноводск  (100-750)</t>
  </si>
  <si>
    <t>Строительство ВЛ 6 кВ и КТП Ф-612 для тех. присоедин. ООО "Минераловодского з-да виноградных вин" Ставропольского края (100-750)</t>
  </si>
  <si>
    <t>Строительство участка ВЛ-10 кВ для осуществления техприсоединения энергопринимающих устройств ООО " Агро-Плюс" в Изобильненском районе (100-750)</t>
  </si>
  <si>
    <t>Строительство участка ВЛ-10 кВ для обеспечения технологического присоединения энергопринимающих устройств автомобильной газонаполнительной компрессорной станции ООО "Газпром трансгаз Ставрополь" в г. Изобильном  (100-750)</t>
  </si>
  <si>
    <t>Строительство ВЛ-10 кВ для осуществления технологического присоединения производственной базы в 8 км по направлению на северо-запад от г.Светлограда Петровского района (ИП Водопьянов С.С.) (100-750)</t>
  </si>
  <si>
    <t>Строительство ВЛ-10 кВ для осуществления технологического присоединения энергопринимающих устройств складских помещений, расположенных по ул. Родниковая, д.1, п. Средний Подкумок, г. Пятигорск, Ставропольский край    (Вартанян Г.А.) (100 - 750)</t>
  </si>
  <si>
    <t>Строительство ЛЭП-10 кВ для  осуществления тех.присоединения энергопринимающих устройств ООО "Овощи Ставрополья" в ст.Марьинская Кировского района</t>
  </si>
  <si>
    <t>Строительство ЛЭП-10 кВ  для обеспечения технологического присоединения энергопринимающих устр-в строящего лечебно-диагностического центра, в с.Надежд</t>
  </si>
  <si>
    <t xml:space="preserve">Строительство ВЛ-10 кВ для обеспечения технологического присоединения энергопринимающих устройств площадки №5 по доращиванию индейки ООО " Агро-плюс" </t>
  </si>
  <si>
    <t xml:space="preserve">Строительство ВЛ-10 кВ для осуществления технологического присоединения энергопринимающих устройств строительной площадки торгового центра  «Подкумский», расположенной в северо-восточной части пос. Горячеводский, г. Пятигорск, Ставропольский край (Романова М.Р.) (100-750) </t>
  </si>
  <si>
    <t>Строительство ВЛ-10 кВ для осуществления технологического присоединения энергопринимающих устройств МКДОУ "Детский сад №13" в а. Шарахалсун, Туркменского района.   (от 100 до 750 кВ)</t>
  </si>
  <si>
    <t>Строительство 2-х КЛ-10 кВ и БКТП-10/0,4 кВ для осущ. тех. прис. строит. площадки строящегося комплекса жил. домов г. Пятигорск, ул. Подстанционная (100-750)</t>
  </si>
  <si>
    <t xml:space="preserve"> Расширение ПС 110/6 кВ "КПФ" для обеспечения технологического присоединения энергопринимающих устройств ОАО "Горэлектросеть" в г.Невинномысске (100 -750)</t>
  </si>
  <si>
    <t>Усиление и расширение ПС 35/10 кВ "ДКС-1"(тех.прис.ГКС"Рождественская"в с.Рождественское Изобильненского р-на) (100-750)</t>
  </si>
  <si>
    <t>Строительство ВЛ-10 кВ  (тех.прис.детсада в п. Михайловка Советского  р-на) (от 15 до 100)</t>
  </si>
  <si>
    <t xml:space="preserve">Отпайка от ВЛ 10 кВ Ф-188 ТП-10/0,4, для технологического присоединения энергопринимающего устройства ВРУ-0,4 кВ магазина "Магнит", Буденовского района, с.Покойное. (15-100)
</t>
  </si>
  <si>
    <t>Строительство ВЛ-10 кВ для обеспечения технологического присоединения энергопринимающих устройств мини-рынка, магазина, кафе в  с. Канглы Минераловодского района (тех.прис. Алиев М.М.)  (15-100)</t>
  </si>
  <si>
    <t>Строительство ВЛ 10 кВ для обеспечения технологического присоединения энергопринимающих устройств лабораторно-поликлинического корпуса ООО НПО "Иммунотекс" в г. Ставрополе, ул. Доваторцев 177г., квартал 538 (от 15 до 100 кВ)</t>
  </si>
  <si>
    <t>Строительство ВЛ 10 кВ для обеспечения технологического присоединения энергопринимающих устройств газонаполнительной станции ООО "КМВ-ГАЗ" в с.Канглы, Минераловодского р-на (от 15 до 100 кВ)</t>
  </si>
  <si>
    <t>Строительство ЛЭП-10 кВ, ЛЭП-0,4 кВ и ТП-10/0,4 кВ для осуществления технологического присоединения энергопринимающих устройств МДОУ Детский сад № 31 «Ручеек» с. Архангельское, ул. Ленина, 90, Буденновский район</t>
  </si>
  <si>
    <t>Строительство ВЛ-10 кВ  и КЛ 10 кВ (тех.прис.газонаполнительной станции ЗАО "Рокада Маркет" в г. Георгиевске)(15-100)</t>
  </si>
  <si>
    <t>Строительство ВЛ 10 кВ для осуществления технологического присоединения энергопринимающих устройств молочно-товарной фермы в 8.5 км северо-восточнее с. Дивное Апанасенковского района(15-100)</t>
  </si>
  <si>
    <t>Строительство ВЛ 10 -0,4кВ для обеспечения технологического присоединения энергопринимающих устройств детского сада Отдела образования администрации Предгорного района в ст. Суворовская   (Отдел образования администрации Предгорного муниципального района. Реконструкция здания начальной школы №64 под детский сад, ст. Суворовская) (15-100)</t>
  </si>
  <si>
    <t>Строительство ЛЭП 0,4 кВ до границы 66 участков по ул. 60 лет Победы и ул. Лесная в Пос. Пятигорском Предгорного района (тех.прис. К.С. Алисултанов, И. Г. - Б. Ли) (15-100)</t>
  </si>
  <si>
    <t xml:space="preserve">Строительство ВЛ-0,4 кВ с усилением МТП-13/286 для осуществления технологического присоединения административного здания ООО «АПХ Лесная Дача» в с.Лесная Дача Ипатовского района (15-100) </t>
  </si>
  <si>
    <t>Строительство ЛЭП-0,4 кВ для осуществления технологического присоединения энергопринимающих устройств магазина "Магнит", Предгорный р-н, с. Юца, ул. Комсомольская, 27 (15-100)</t>
  </si>
  <si>
    <t>Строительство ВЛ-0,4 кВ для обеспечения  технологического присоединения энергопринимающих  устройств ЗАО "Тандер" в ст. Советская Кировского р-на (15-100)</t>
  </si>
  <si>
    <t>Строительство ВЛ-0,4 кВ и установка МТП-250 кВА для обеспечения тех. прис энергоприним. устройств детсада в х.Тихомировка Советского района</t>
  </si>
  <si>
    <t>Строительство МТП-250 кВА для обеспечения технологического присоединения энергопринимающих устройств детсада в с.Краснокумском Георгиевского района</t>
  </si>
  <si>
    <t>Строительство ВЛ-0,4 кВ для обеспечения технологического присоединения энергопринимающих устройств строящейся базы отдыха ООО "Куб" в ст. Ессентукской  (15-100)</t>
  </si>
  <si>
    <t>Строительство ЛЭП 10 кВ до границы участка жилого дома, г. Ессентуки, мкр. Опытник, 3 очередь, 28 (тех.прис. Гавриленко Раиса Ивановна) (до 15)</t>
  </si>
  <si>
    <t>Строительство ВЛ-10 кВ для осуществления технологического присоединения устройств магазина с установкой охлаждения молока</t>
  </si>
  <si>
    <t>Строительство ВЛ-10 кВ Ф-110 ПС "Комсомолец",установка доп.МТП-160 кВА и строительство ВЛ-0,4 кВ Ф-1,2 в пос.Комсомолец Кировского района</t>
  </si>
  <si>
    <t xml:space="preserve">Стр-во ВЛ-10 кВ для осущ.тех.прис. энергопринимающих устройств мини-молочной фермы в 4,06км от ориентира на северо-восток дом 112,ул.Ленина с.Д.Балка </t>
  </si>
  <si>
    <t>Строительство участка ВЛ 10 кВ от опоры № 74 Ф-283 ПС "Московская" до проектируемой ТП заявителя для технологического присоединения энергопринимающих устройств на земельном участке для ведения подсобного хозяйства и строительства жилого дома в 1.0 км от с. Подлужное Изобильненского района  (до 15)</t>
  </si>
  <si>
    <t>Строительство ВЛ-10 кВ  и ТП 10/0,4 кВдля тех. присоединения Филиала РТРС "Ставропольского КРТПЦ" в с. Саблинское Александровского р-на</t>
  </si>
  <si>
    <t>Строительство ВЛ-6 кВ  и ТП 6/0,4 кВ для тех. присоединения Филиала РТРС "Ставропольского КРТПЦ" в пос. Анджиевский Минераловодского р-на(до 15)</t>
  </si>
  <si>
    <t>Строительство ВЛ-10 кВ и ТП 10/0,4 кВ для тех. присоединения Филиала РТРС "Ставропольского КРТПЦ" в с. Курсавка Андроповского р-на(до 15)</t>
  </si>
  <si>
    <t>Строительство ВЛ 10 кВ и ТП-10/04 кВ для обеспечения  технологического присоединения энергопринимающих устройств Филиала РТРС "Ставропольского КРТПЦ" в с. Кендже-Кулак Туркменского района(до 15)</t>
  </si>
  <si>
    <t>Строительство ВЛ 10 кВ и ТП-10/04 кВ для обеспечения  технологического присоединения энергопринимающих устройств Филиала РТРС (до 15)"Ставропольского КРТПЦ" в с. Воздвиженская Апанасенковского района</t>
  </si>
  <si>
    <t>Строительство ВЛ-10 кВ и ТП -10/0,4 кВ для обеспечения тех. прис. энергопринимающих устройст Филиала РТРС "Ставропольский КРТПЦ"  в с. Томузловское</t>
  </si>
  <si>
    <t>Строительство ВЛ-10 кВ для осуществления технологического присоединения гидротехнического сооружения в виде дамбы и водовыпуска в границах земель МО Константиновского сельсовета Петровского района (Мачеев В.А.) (до 15)</t>
  </si>
  <si>
    <t>Строительство ЛЭП-10 кВ для осуществления технологического присоединения энергопринимающих устройств жилого дома и строительной площадки жилого дома расположенных в Минераловодском районе с. Гражданское, ул. Пролетарская, дома №№1, 2"А" (Хаджимурадов Мавладин Хаджимурадович) (до 15)</t>
  </si>
  <si>
    <t>Строительство  ВЛ-10- 0,4кВ для технологического присоединения льготной группы заявителей (до 15 кВ)</t>
  </si>
  <si>
    <t>Строительство ВЛ 0,4 кВ для осуществления тех.прис. Жилого дома ул. Новая, 44 в а. Эдельбай Благодарненского района (Тойкиев З.С.) (до 15)</t>
  </si>
  <si>
    <t>Строительство ВЛ-0,4 кВ Ф-4 для осуществления технологического присоединения энергопринимающих устройств строительной площадки жилого дома, расположенной по адресу с. Ульяновка, ул. Ленина, 46е.(тех.прис. Арабов С.Г.) (до 15)</t>
  </si>
  <si>
    <t>Строительство ВЛ-0,4 кВ для обеспечения  технологического присоединения энергопринимающих устройств одноэтажного одноквартирного жилого дома в х. Бугулов Курского района Ставропольского края(до 15)</t>
  </si>
  <si>
    <t>Строительство ВЛ о.4 кВ от вновь установленного доп. ТП Ф-475 ПС 110/10 "Кировская" в микрорайоне "Казачий" ст.Зольская Кировского района (Осипенко А.М.) (до 15)</t>
  </si>
  <si>
    <t>Строительство ВЛ 0,4 кВ для технологического присоединения отдела "Кулинария" и летней площадки Шаумяновского сельского потребительского общества в ст.Незлобная Георгиевского района (до 15)</t>
  </si>
  <si>
    <t>Строительство ВЛ-0,4 кВ для осуществления технологического присоединения  энергопринимающих устройств жилого дома, расположенного в ст.Суворовская,  ул.Иркутская, дом №35, Предгорного района (до 15)</t>
  </si>
  <si>
    <t xml:space="preserve"> Строительство ВЛ-0,4 кВ от РУ-0,4 кВ ТП-12/187 для осуществления технологического присоединения строительной площадки жилого дома ст.Суворовская, ул.Гагарина (до 15)</t>
  </si>
  <si>
    <t xml:space="preserve">  Строительство ВЛ-0,4 кВ для осуществления технологического присоединения   энергопринимающих устройств жилого дома,расположенного в с.Урожайный,   ул.Ленина № 11а, Предгорного района (Заявитель Гудименко О.А. № 195 от 15.05.2012г,) (до 15)</t>
  </si>
  <si>
    <t xml:space="preserve">  Строительство ВЛ-0,4 кВ для осуществления технологического присоединения   энергопринимающих устройств квартиры, расположенной в пос. РККА, дом №2, кв.6, г.Ессентуки (заявитель Летуновская А.Ф.,  №257 от 19.06.2012г.) (до 15)</t>
  </si>
  <si>
    <t>Строительство ВЛ-0,4 кВ для осуществления технологического присоединения СТФ в районе ж/д переезда в с.Бурлацкое Благодарненского района (Магомедова Н.О.) (до 15)</t>
  </si>
  <si>
    <t>Строительство ВЛ-0,4 кВ, ТП-10/0,4 кВ для обеспечения тех. присоединения энергопринимающих устройств жилых домов расположенных в пос. Змейка, ул. Тихая Минераловодского района (Заявители: Антимиди, Шахмурадов) (до 15)</t>
  </si>
  <si>
    <t>Строительство ВЛ-0,4 кВ для обеспечения  технологического присоединения энергопринимающих устройств строительной площадки жилого жома, расположенной в пос. Мирный, ул. Совхозная, дом 35 Предгорного района (Заявитель Темирбулатов) (до 15)</t>
  </si>
  <si>
    <t>Строительство ВЛ-0,4 кВ, ТП-10/0,4 кВ для осуществления технологического присоединения энергопринимающих устройств строительной площадки личного подсобного хозяйства в Минераловодком районе, в 0,5 км. восточнее с. Нагутское (Патаридзе Юрий Гурамиевич) (до 15)</t>
  </si>
  <si>
    <t>Строительство ЛЭП-0,4 кВ для осуществления технологического присоединения энергопринимающих устройств жилого дома, расположенного в гор. Пятигорске, ст. Константиновская, ул. Курганная, 2 "А" (Александрова Оксана Петровна) (до 15)</t>
  </si>
  <si>
    <t>Строительство ЛЭП-0,4 кВ для осуществления технологического присоединения энергопринимающих устройств жилого дома, расположенного в Предгорном районе, ст. Ессентукская, пер. Юцкий, №45 (Коротков Евгений Николаевич) (до 15)</t>
  </si>
  <si>
    <t>Строительство ВЛ 10 -0,4кВ, ТП-10/0,4  для обеспечения технологического присоединения энергопринимающих устройств жилых домов в г. Ессентуки, ст. Казанская (Коллективная заявка: Алексова О.В, Камышов В.И., Коряков О.М., Кречун А.А., Ноздрин А.В., Пророкин Г.Г., Труфанов В.В.,Чернов С.Ф.,Шаламова Н.А., Щербаков В.В., Короткова О.Ю., Швидченко Е.В., Швидченко Е.В., жилые дома, г. Ессентуки ст. Казанская ) (до 15)</t>
  </si>
  <si>
    <t>Строительство ВЛ-0,4 кВ  для тех. присоединения жилых домов, расположенных в п. Железноводский, ул. Юбилейная, ул. Свободы</t>
  </si>
  <si>
    <t>Строительство ВЛ 0,4 кВ для тех. присоединения строй. площадки жилого дома в г. Ессентуки, ул. Нижневартовская, уч. №18</t>
  </si>
  <si>
    <t>Строительство ВЛ-0,4 кВ для обеспечения тех. присоединения энергопринимающих устройств одноэтажного жилого дома в х.Графском Курского района</t>
  </si>
  <si>
    <t>Строительство ВЛ 0.4 кВ для осуществления технологического присоединения вагончика и подсобного хозяйства. Ориентир территория МО Добровольно-Васильевского сельсовета, секция 5 контуры 61,68,69, Ипатовского района(до 15)</t>
  </si>
  <si>
    <t>Строительство участка ВЛ 0,4 кВ от опоры №21 н/в Ф-1 ТП 4/281 для техприса знергопринимающих устройств индивидуального жилого дома по ул.Гоголя №97 (до 15)</t>
  </si>
  <si>
    <t>Строительство ВЛ-0,4 кВ  для тех. присоединения жилых домов, расположенных в с. Новоблагодарное, ул. Объездная, Предгорный р-он(до 15)</t>
  </si>
  <si>
    <t>Строительство участка ВЛ 0.4 кв от опоры № 3/4 н/в Ф-1 ТП 3/279 до границы земельного участка заявителя для технологического присоединения энергопринимающих устройств ндивидуального жилого дома по ул. Новая № 23 в с. Московское Изобильненского района (до 15)</t>
  </si>
  <si>
    <t>Строительство участка ВЛ 0,4 кв от опоры №6  н/в Ф-1 ТП 9/390 до границы зем.уч.заявителя для техприса энергопринимающих устройств (до 15)</t>
  </si>
  <si>
    <t>Строительство ВЛ-0,4 кВ  для тех. присоединения Филиала РТРС "Ставропольского КРТПЦ" в пос. Фруктовый(до 15)</t>
  </si>
  <si>
    <t>Строительство ВЛ-0,4 кВ  для тех. присоединения Филиала РТРС "Ставропольского КРТПЦ" в с. Чернолесское Новоселицкого р-на(до 15)</t>
  </si>
  <si>
    <t>Строительство участка ВЛ-0.4 кВ для обеспечения технологического присоединения энергопринимающих устройств Филиала РТРС "Ставропольский КРТПЦ" в ст. Григорополисской Новоалександровского района</t>
  </si>
  <si>
    <t>Строительство участка ВЛ-0.4 кВ для обеспечения технологического присоединения энергопринимающих устройств Филиала РТРС "Ставропольский КРТПЦ" в ст. Расшеватская Новоалександровского района</t>
  </si>
  <si>
    <t>Строительство участка ВЛ-0.4 кВ для обеспечения технологического присоединения энергопринимающих устройств Филиала РТРС "Ставропольский КРТПЦ" в с. Московское Изобильненского района</t>
  </si>
  <si>
    <t>Строительство ВЛ 0,4кВ для обеспечения технологического присоединения энергопринимающих устройств филиала РТРС "Ставропольского КРТПЦ" в а.Тукуй-Мектеб Нефтекумского  района(до 15)</t>
  </si>
  <si>
    <t>Строительство ЛЭП-0,4 кВ для  обеспечения тех.прис. энергопринимающих устройств филиала РТРС"Ставропольского КРТПЦ" в с.Соломенское Степновского р-н(до 15)</t>
  </si>
  <si>
    <t>Строительство ВЛ-0,4 кВ для обеспечения  технологического присоединения энергопринимающих расположенных на земельном участке под жилую застройку в с. Солдато-Александровском Советского района (до 15)</t>
  </si>
  <si>
    <t xml:space="preserve">Строительство ВЛ-10-0,4 кВ  КТП -1118/302 мощностью 250кВа на ул. Мира, пос. Ясная Поляна Предгорного района </t>
  </si>
  <si>
    <t xml:space="preserve">Строительство КТП 250 кВА на ул. Ленина х. Садовый Минераловодского р-на </t>
  </si>
  <si>
    <t xml:space="preserve">Строительство КТП 250 кВА на ул. Восточная в п.Побегайловка  Минераловодского р-на </t>
  </si>
  <si>
    <t>Вынос из городской черты ВЛ-35кВ "Терек-1" -"Терек-2"</t>
  </si>
  <si>
    <t>Строительство ЛЭП 6кВ Ф-68 ПС "Нейтрино"техприсоединение ИП Султанова.договор №)</t>
  </si>
  <si>
    <t>Монтаж ПКУЭ на ВЛ 10кВ Ф-161 ПС "Малка" (техприсоединение ИП Ошхунов")</t>
  </si>
  <si>
    <t>Монтаж ПКУЭ на ВЛ 10кВ Ф-101 ПС "Заводская" (техприсоединение ООО "Иман")</t>
  </si>
  <si>
    <t>Монтаж ПКУЭ на ВЛ 10кВ Ф-105 ПС "Залукокоаже" (техприсоединение ООО "Первый оконный завод")</t>
  </si>
  <si>
    <t>Монтаж ПКУЭ на ВЛ 10кВ Ф-233 ПС "Гунделен" (техприсоединение ООО "Каббалкгипс"дробильно сортировочный узел)</t>
  </si>
  <si>
    <t>Монтаж ПКУЭ на ВЛ 10кВ Ф-107 ПС "Кызбрун-110" (техприсоединение КБ Агрострой)</t>
  </si>
  <si>
    <t>Монтаж ПКУЭ на ВЛ 10кВ Ф-648 ПС "ПТФ" (техприсоединение ОАО "УРДРСУ")</t>
  </si>
  <si>
    <t>Монтаж ПКУЭ на ВЛ 10кВ Ф-254 ПС "Баксан-110" (техприсоединение ООО "Гранит-07")</t>
  </si>
  <si>
    <t>Монтаж ПКУЭ на ВЛ 10кВ Ф-627 ПС "ПС Чегем-1" (техприсоединение ООО "Рассвет")</t>
  </si>
  <si>
    <t>Строительство ВЛ 10кВ Ф-166ПС "Малка"(техприсоединение "Юг-Агросервис") (монтаж ПКУЭ №72/12</t>
  </si>
  <si>
    <t>Строительство отпайки ВЛ 10кВ Ф-515 ПС "Аргудан"(техприсоединение ООО "БумБанк")</t>
  </si>
  <si>
    <t>Строительство ВЛ 10 кВ , ЛЭП-0,4кВ , монтаж КТП 0,25МВА (техприсоединение ГУП "РТРС" филиал "РТПЦ КБР"  договор  №М-70/11,76/11 от 12.10.11г.) (до 15 кВ)</t>
  </si>
  <si>
    <t>Установка АСКУЭ по техприсоединению( ИП Гурибов, ИП Баксанов, ООО "Агрооптторг", ООО "Алина"</t>
  </si>
  <si>
    <t>Реконструкция ПС 110/35/10кВ "Кашхатау"( внешнее электроснабжение ТСН КашхатауГЭС) (до 15 кВ)</t>
  </si>
  <si>
    <t>Строительство ВЛ-10 кВ -0,35 км, монтаж КТП -160кВА с.Дугулубгей(ул.Краснознаменрая-ул.Октябрьская)</t>
  </si>
  <si>
    <t>Строительство ВЛ-10 кВ -0,4 км, монтаж КТП -160кВА с.Дугулубгей(ул.Куашева-ул.Тамбиева)</t>
  </si>
  <si>
    <t>Строительство ВЛ-10 кВ -0,4км, ВЛ-0,38 кВ-1,3км, монтажКТП -160кВА с.Малка ул.Эльбрусская</t>
  </si>
  <si>
    <t>Строительство ВЛ-10 кВ -0,25км, ВЛ-0,38 кВ-0,8 км, монтажКТП -160кВА с.Малка ул.Хуранова</t>
  </si>
  <si>
    <t>Строительство  ВЛ-0,38 кВ-1,2 км, монтаж КТП -160кВА с.Исламей</t>
  </si>
  <si>
    <t>Строительство  ВЛ-0,38 кВ-2,2 км, монтаж КТП -160кВА с.Заюково</t>
  </si>
  <si>
    <t>Строительство  ВЛ-0,38 кВ-0,8 км, монтаж КТП -160кВА с.Псыхурей</t>
  </si>
  <si>
    <t>Строительство ВЛ-10 кВ -0,3 км, ВЛ-0,3 8кВ-3,2 км, монтажКТП -250кВА с.Н.Черек</t>
  </si>
  <si>
    <t>Строительство ВЛ-10 кВ -0,35 км, ВЛ-0,38 кВ-1,8 км, монтажКТП -250кВА с.Ст.Черек</t>
  </si>
  <si>
    <t>Строительство ВЛ-10 кВ -0,5 км, ВЛ-0,38 кВ-2,0 км, монтажКТП -160кВА с.Ново-Ивановское</t>
  </si>
  <si>
    <t>Строительство ВЛ-10 кВ -0,4 км, ВЛ-0,38 кВ-1,3 км, монтажКТП -160кВА с.Арик</t>
  </si>
  <si>
    <t>Монтаж КТП 160 кВА с. Кахун</t>
  </si>
  <si>
    <t>Монтаж КТП 160 кВА с. Дугулубгей ул.Краснознаменная</t>
  </si>
  <si>
    <t xml:space="preserve">Проект строительства распредсетей 0,4/6/10кВ </t>
  </si>
  <si>
    <t>Строительство ПКУ с АИИС КУЭ на ВЛ-10 кВ Ф-257 ПС Терскол (тех прис ФГКУ "Управление по обустройству госграницы РФ ФСБ РФ дог № 106-12 от 28.12.12 г.)</t>
  </si>
  <si>
    <t>Строительство ПКУ с АИИС КУЭ на ЛЭП-10-6 кВ Ф-523 ПС "Ст Лескен" (тех прис Дог.№103/12 от 20.12.12 ООО "АССО")</t>
  </si>
  <si>
    <t>Строительство ПКУ с АИИС КУЭ на ЛЭП-10-6 кВ Ф-543 ПС "Ст Урух (тех прис Дог.№103/12 от 20.12.12 ООО "АССО")</t>
  </si>
  <si>
    <t>Строительство ПКУ с АИИС КУЭ на отпайке №5 Ф-962 ПС"Акбаш-35" (тех.прис.ООО КФХ"Хьэмзэт"дог.№14-13 от 21.02.13г.)</t>
  </si>
  <si>
    <t>Установка АИИС КУЭ в ТП Ф-166 ПС"Малка"(тех.прис.ООО"Юг-Агросервис" дог.№88-12 от 01.10.12)</t>
  </si>
  <si>
    <t>Установка АИИС КУЭ в ТП Ф-578 ПС"Майская"(Тех.присоед.ООО"Пятигорское мороженное" дог.№102-12 от 19.12.2012г.)</t>
  </si>
  <si>
    <t>Строительство ВЛ-0,4кВ от ЗТП №371 Ф-617 ПС"Нарткала"(тех. прис.КБО№8631/10 ОАО"Сбербанк России" по дог.№105-12 от 26.12.2012)</t>
  </si>
  <si>
    <t>Строительство отпайки от ВЛ-10кВ Ф-166 ПС"Малка" (тех.прис. КФХ Темботов дог.№54-12 от 14.06.12)</t>
  </si>
  <si>
    <t>Установка АИИСКУЭ на опоре №5 Ф-440 ПС"Кахун" (инв.№БЧ009527) (тех. прис.ООО"Современные Медицинские Технологии по дог.№100-12 от 07.12.2012)</t>
  </si>
  <si>
    <t>Строительство отпайки от ВЛ-10кВ Ф-1010, ВЛ 0,4кВ и КТП 25кВА ПС"Каменномостская"инв.№Б00003287 (тех.прис.РТРС РТПЦ с.Кичмалка по дог.№03-13 от 10.01.2013)</t>
  </si>
  <si>
    <t>Строительство отпайки от ВЛ-10кВ Ф-105 ПС "Залукокоаже"с установкой КТП-10/0,4/25кВА (тех. прис.РТРС РТПЦ сЭтоко по дог.№02-13 от 10.01.2013)</t>
  </si>
  <si>
    <t>Совм.под.провода на сущ.ж/б опорах от существующ. КТП№19 Ф-231 ПС"Гунделен"(тех.прис.РТРС РТПЦ с.Кенделен по дог.№06-13 от 31.01.2013)</t>
  </si>
  <si>
    <t>Строительство ЛЭП-0,4 кВ от ТП№2 Ф-716 ПС"Малакановская"(Тех.присоед."ФГУП Российская телевизионная и радиовещательная сеть" дог.№20-13 от 14.03.13г.)</t>
  </si>
  <si>
    <t>Строительство ЛЭП-0,4кВ от сущ.КТП-7 Ф-233 ПС"Гунделен"(тех. прис.РТРС РТПЦ с.Бедык по дог.№07-13 от 31.01.2013)</t>
  </si>
  <si>
    <t>Строительство КЛЭП-0,4кВ от сущ.КТП-2 Ф-384 ПС"Кара-Су"(тех. прис.РТРС РТПЦ с.Кара-Су по дог.№05-13 от 31.01.2013)</t>
  </si>
  <si>
    <t>Строительство ВЛ-10 кВ  от  ПС "Чегем-2"  до ПС "Баксан 110"</t>
  </si>
  <si>
    <t>Строительство ПС "Новая" 110/6 с трансформаторами 2х40 МВА (включение в сеть от ВЛ №30 "Юго-Западная - Левобережная")</t>
  </si>
  <si>
    <t>Расширение ПС 110/35/6 "Юго-Западная" для тех. прис-я ООО "Жилье-2010": договор №407/2010 от 28.09.2010г. ТУ № 178р от 20.08.2010г. (свыше 750 кВт)</t>
  </si>
  <si>
    <t>Установка на 2 с.ш. КРУН 10 кВ ПС Ардон-110 линейной ячейки с вакуумным выключателем (свыше 750 кВт)</t>
  </si>
  <si>
    <t>Расширение ПС Дигора-110 с установкой на 1 и 2 с.ш. КРУН 10 кВ линейной ячейки с вакуумным выключателем (от 100 до 750 кВт)</t>
  </si>
  <si>
    <t xml:space="preserve">Строительство КЛ-6 кВ от ПС ЦРП-1 </t>
  </si>
  <si>
    <t>Строительство ВЛ-110 ПС Алагир-330- ПС Парковая ( 40 км)</t>
  </si>
  <si>
    <t>Административное здание Северо-Осетинского ф-ла ОАО "МРСК Северного Кавказа" в г. Владикавказ по ул. Минина, 32 для нужд Сев.-Осет. ф-ла ОАО "МРСК СК"</t>
  </si>
  <si>
    <t>Технологическое присоединение энергопринимающих устройств убойного цеха (строительство ВЛ-6 кВ от опоры 13/12 Ф-8/6 кВ ПС Ногир)</t>
  </si>
  <si>
    <t>Технологическое присоединение энергопринимающих устройств теплицы на 2 км от с. Хаталдон(строительство ВЛ-10 кВ от опоры 39 Ф-2/10 кВ ПС Дзуарикау)</t>
  </si>
  <si>
    <t>Выполнение проектных, смр под "ключ" для тех. присоединения электроустановок ИП Коков Алибек Фх. к сетям СОФ ОАО "МРСК Северного Кавказа"</t>
  </si>
  <si>
    <t>Выполнение проектных, смр под "ключ" для тех. присоединения электроустановок ИП Туаев П.К. к сетям СОФ ОАО "МРСК Северного Кавказа"</t>
  </si>
  <si>
    <t>Строительство ВЛ-10 кВ (L-120 м) от оп. №3 Ф-452 ПС Кубанская (1200 кВт)                           (Дог. № 363 16.11.2012 ; ТУ № 287 31.07.2012)</t>
  </si>
  <si>
    <t>Строительство ВЛ-10 кВ (L-100 м) от РУ-10 кВ ПС Кубанская (1200 кВт)                                  (Дог. № 363 16.11.2012 ; ТУ № 287 31.07.2012)</t>
  </si>
  <si>
    <t>Установка дополнительной линейной ячейки с вакуумным выключателем   и блоков релейной защиты на ПС 110 кВ Кубанская (1200 кВт)                                                            (Дог. №363 16.11.2012 ; ТУ №287 31.07.2012)</t>
  </si>
  <si>
    <t>Строительство отпайки  ВЛ-10 кВ (L-200 м) от  Ф-409 ПС Эркен-Шахар   (160 кВт)                     Дог. № 623 31.08.2010; ТУ № 632-08-10)</t>
  </si>
  <si>
    <t>Строительство отпайки  ВЛ-10 кВ (L-355 м) от  Ф-551 Малокарачаевских РЭС   (130 кВт)                                            (Дог. № 116 31.08.2012; ТУ № 116-02-2012)</t>
  </si>
  <si>
    <t>Строительство отпайки  ВЛ-10 кВ (L-200 м) от  Ф-469  ПС Теберда  (110 кВт)                         (Дог. № 118 16.10.2012; ТУ № 118-02-12)</t>
  </si>
  <si>
    <t>Строительство участка  ВЛ-10 кВ (L-100 м) от  Ф-347  ПС Архыз (110 кВт)                               ( Дог. № 166 06.04.2012; ТУ № 166 -03-12)</t>
  </si>
  <si>
    <t>Строительство участка ВЛ-10 кВ ( L-50м) от Ф-291 ПС Ток Москвы (21 кВт)                                                     ( Дог.№ 724 ТУ №724-09-10)</t>
  </si>
  <si>
    <t xml:space="preserve">Строительство отпайки  ВЛ-6 кВ  (L-200 м) от точки подключения к Ф-672 ПС Головная    (32 кВт) (Дог. № 673 09.10.2012; ТУ № 673-09-12)                                                  </t>
  </si>
  <si>
    <t>Строительство отпайки ВЛ-0.4 кВ от РУ-04 кВ ТП 54/317 Зеленчукских РЭС (Дог.№08 25.02.2013 г. ТУ №08-01-13) 88 кВт</t>
  </si>
  <si>
    <t>Монтаж и ошиновка второй секции шин 0.4 кВ в РУ-0.4 кВ ЗТПП-166/553 (75кВт)                          (Дог.№876 20.12.2012; ТУ №876-11-12)</t>
  </si>
  <si>
    <t>Строительство ПС-110/35/10 "Плиево New" 2х40 МВА</t>
  </si>
  <si>
    <t>Строительство ВЛ-6 кВ от опоры №67 ф-7, ф-10 ТП-5 ПС 35/6 кВ "Малгобек-2" (Дог. от 25.12.2013 №02-2013/ИнФ/ЭЗДИ; "Эзди Строй")</t>
  </si>
  <si>
    <t>Строительство ВЛ-6 кВ ф-4 ПС 35/6 кВ "Слепцовская-35" и ВЛ-10 кВ от ф-6 ПС 35/10 "Урожайная" (Дог. от 25.12.2013 №01-2013/ИнФ/ЭЗДИ; "Эзди Строй")</t>
  </si>
  <si>
    <t>ЗТП-1682/131 (ТП (СН2)-0,1 МВА)</t>
  </si>
  <si>
    <t>ЗТП-22 (ТП (СН2)-1,03 МВА)</t>
  </si>
  <si>
    <t>ЗТП-2579/128 (ВЛ-10 кВ - 0,2 км; ТП (СН2)-0,4- МВА)</t>
  </si>
  <si>
    <t>ПС "Иноземцево - 2"(ПС (ВН)-10 МВА; ВЛ-110 кВ-3,5 км)</t>
  </si>
  <si>
    <t>Приобретение ОАО "Кизлярские городские электрические сети" (ВЛ-10 кВ-92,4 км; ВЛ-0,4 кВ- 184 км; КЛ-10 кВ-3,318 км; КЛ-0,4 кВ-14,095 км; ТП (СН2)-66,288 МВА)</t>
  </si>
  <si>
    <t>2013 г.</t>
  </si>
  <si>
    <t xml:space="preserve">Отчет о вводах/выводах объектов  ОАО "МРСК Северного Кавказа"  за  2013 г.
</t>
  </si>
  <si>
    <t>Реконструкция ВЛ 110 кВ Л-77 ПС "Прикумск-330" - ПС "Покойная" -  (замена сущ. проводов на АС-240, сущ. опор на новые бетонные и металл., вынос ВЛ из зоны затопления от № 58 до № 63, строительство нового 2х цепного участка прот. 6,62 км от ПС Буденовск 1П</t>
  </si>
  <si>
    <t>Реконструкция ВЛЭП 0,4 кВ (резерв) (Строительство ВЛ-10 кВ отпайка от опоры №28 Ф-411 (L0.2 км) Адыге-Хабльских РЭС (15 кВт) (Дог.№156 15.03.2013; ТУ №156-03-13 ); Строительство ВЛ-10 кВ отпайка от Ф-417 (L-0.3 км) Адыге-Хабльских РЭС (15 кВт) (Дог.№288 1</t>
  </si>
  <si>
    <t>Строительство ВЛ-10 кВ для осуществления технологического присоединения энергопринимающих устройств строительной площадки торгового центра  «Подкумский», расположенной в северо-восточной части пос. Горячеводский, г. Пятигорск, Ставропольский край (Романов</t>
  </si>
  <si>
    <t>Строительство ВЛ 10 -0,4кВ для обеспечения технологического присоединения энергопринимающих устройств детского сада Отдела образования администрации Предгорного района в ст. Суворовская   (Отдел образования администрации Предгорного муниципального района.</t>
  </si>
  <si>
    <t>Строительство участка ВЛ 10 кВ от опоры № 74 Ф-283 ПС "Московская" до проектируемой ТП заявителя для технологического присоединения энергопринимающих устройств на земельном участке для ведения подсобного хозяйства и строительства жилого дома в 1.0 км от с</t>
  </si>
  <si>
    <t>Строительство ЛЭП-10 кВ для осуществления технологического присоединения энергопринимающих устройств жилого дома и строительной площадки жилого дома расположенных в Минераловодском районе с. Гражданское, ул. Пролетарская, дома №№1, 2"А" (Хаджимурадов Мавл</t>
  </si>
  <si>
    <t>Строительство ВЛ-0,4 кВ, ТП-10/0,4 кВ для осуществления технологического присоединения энергопринимающих устройств строительной площадки личного подсобного хозяйства в Минераловодком районе, в 0,5 км. восточнее с. Нагутское (Патаридзе Юрий Гурамиевич) (до</t>
  </si>
  <si>
    <t>Строительство ВЛ 10 -0,4кВ, ТП-10/0,4  для обеспечения технологического присоединения энергопринимающих устройств жилых домов в г. Ессентуки, ст. Казанская (Коллективная заявка: Алексова О.В, Камышов В.И., Коряков О.М., Кречун А.А., Ноздрин А.В., Пророкин</t>
  </si>
  <si>
    <t xml:space="preserve">Строительство участка ВЛ 0.4 кв от опоры № 3/4 н/в Ф-1 ТП 3/279 до границы земельного участка заявителя для технологического присоединения энергопринимающих устройств ндивидуального жилого дома по ул. Новая № 23 в с. Московское Изобильненского района (до </t>
  </si>
  <si>
    <t>Технологическое присоединение энергопринимающих устройств убойного цеха (строительство ВЛ-6 кВ от опоры 13/12 Ф-8/6 кВ ПС Ногир</t>
  </si>
  <si>
    <t>Отчет об источниках финансирования инвестиционной программы  ОАО "МРСК Северного Кавказа" за  2013 г., млн. рублей 
(представляется ежегодно)</t>
  </si>
  <si>
    <t>Реконструкция ВЛ-0,4 кВ ТП 4-8 ПС Сунжа с заменой провода на большее сечение</t>
  </si>
  <si>
    <t>Реконструкция ВЛ-0,4 кВ ТП 5-4 ПС Алагир с заменой провода на большее сечение</t>
  </si>
  <si>
    <t>Реконструкция ВЛ-0,4 кВ Ф2,3 ТП 1-8 ПС Чикола с заменой провода на большее сечение</t>
  </si>
  <si>
    <t>Реконструкция ЗТП 7-4 ПС Ольгинская с заменой трансформатора 180 кВА на 250 кВА</t>
  </si>
  <si>
    <t>Монтаж доп. КТП 160/10 кВ для разукрупнения ТП 3-17 ПС "Гизель"</t>
  </si>
  <si>
    <t>_________________С.А.Архипов</t>
  </si>
  <si>
    <t>______________С.А.Архипов</t>
  </si>
  <si>
    <t>«___»________________ 2014 года</t>
  </si>
  <si>
    <t>«___»_______________ 2014 года</t>
  </si>
  <si>
    <t>Приложение  № 6.3</t>
  </si>
  <si>
    <t>Невыполнение плана освоения капитальных вложений</t>
  </si>
  <si>
    <t>Позднее представление акта ввода по форме КС-14</t>
  </si>
  <si>
    <t>% по кредиту</t>
  </si>
  <si>
    <t>Позднее представление актов выполненных работ по форме КС-2, КС-3</t>
  </si>
  <si>
    <t>Экономия в процессе производства работ.</t>
  </si>
  <si>
    <t>Погашение Кт задолженности запланированой на 01.01.2014</t>
  </si>
  <si>
    <t xml:space="preserve">Снижения стоимости в ходе конкурсных процедур. </t>
  </si>
  <si>
    <t>Перевыполнение плана освоения капитальных вложений</t>
  </si>
  <si>
    <t>проценты по кредиту</t>
  </si>
  <si>
    <t>Увеличение произошло вследствии уточнения объемов работ.</t>
  </si>
  <si>
    <t>Погашение Кт задолженности запланированной на 01.01.2014г.</t>
  </si>
  <si>
    <t>Выдан аванс по условиям договора.</t>
  </si>
  <si>
    <t>Погашение Кт задолженнсти 2012г.</t>
  </si>
  <si>
    <t>Отсутствие источника финансирования</t>
  </si>
  <si>
    <t>В связи с плохим уровнем автоматизации выполненные работы по КС-2, КС-3 не приняты</t>
  </si>
  <si>
    <t xml:space="preserve">Выдан аванс </t>
  </si>
  <si>
    <t>В связи с боьшой протяженностью фидера и низким напряжением у потребителя, а также большим количеством потерь (невозможно выполнить селиктивную защиту на фидере). Устранение жалоб потребителей на низкое напряжение.</t>
  </si>
  <si>
    <t>Погашение Кт задолженности запланированной на 01.01.2014</t>
  </si>
  <si>
    <t>Завышен план финансирования</t>
  </si>
  <si>
    <t>Повышение надежности электроснабжения.  Минимизация существующего количества трансформаторов собственных нужд. Хозспособ.</t>
  </si>
  <si>
    <t>Необходимость выполнения договорных обязательств по техприсоединениям</t>
  </si>
  <si>
    <t>необходимость выполнения договорных обязательств по техприсоединениям</t>
  </si>
  <si>
    <t>Экономия по договору.</t>
  </si>
  <si>
    <t>отнесение прочих расходов</t>
  </si>
  <si>
    <t>В связи с высоким физическим износом ТП и отсутсвием фактических нагрузок и необходимостью уменьшения потерь, при повышении качества электроснабжения.</t>
  </si>
  <si>
    <t>Внеплановое освоение капитальных вложений</t>
  </si>
  <si>
    <t>экономия по результатам торгов</t>
  </si>
  <si>
    <t>Погашение Кт задолженности в 2014 г.</t>
  </si>
  <si>
    <t>Отнесение прочих расходов</t>
  </si>
  <si>
    <t>отнесение прочих расходов на стоимость объекта</t>
  </si>
  <si>
    <t>выполнение подрядчиком договорных обязательств в части поставки оборудования</t>
  </si>
  <si>
    <t>стоимость увеличина по результатам торгов</t>
  </si>
  <si>
    <t>Стоимость увеличина по результатам торгов</t>
  </si>
  <si>
    <t>Изменение технических решений</t>
  </si>
  <si>
    <t>Необходимость доведения уровня напряжения до требований ГОСТ. Жалобы потребителей.</t>
  </si>
  <si>
    <t>Выполнен объем работ по договору 2012 года.</t>
  </si>
  <si>
    <t>Срок завершения работ согласно договора №04/05/КС/СОФ 31.12.2014. Работы завершены досрочно.</t>
  </si>
  <si>
    <t>Взаимозачет денежных средств</t>
  </si>
  <si>
    <t>позднее представление актов выполненных работ по форме КС-2, КС-3</t>
  </si>
  <si>
    <t>Объект выполнен за счет средств на реконструкция ВЛ 6-10 кВ</t>
  </si>
  <si>
    <t>Осуществлен взаимозачет денежных средств</t>
  </si>
  <si>
    <t>Приложение  № 5</t>
  </si>
  <si>
    <t>Отчет об исполнении финансового плана ОАО "МРСК Северного Кавказа" за 2013 год
(заполняется по финансированию)</t>
  </si>
  <si>
    <t>млн. рублей без НДС</t>
  </si>
  <si>
    <t>Показатели</t>
  </si>
  <si>
    <t>план</t>
  </si>
  <si>
    <t>факт</t>
  </si>
  <si>
    <t>I.</t>
  </si>
  <si>
    <t>Выручка от реализации товаров (работ, услуг),   всего</t>
  </si>
  <si>
    <t>в том числе:</t>
  </si>
  <si>
    <t>Выручка от основной деятельности 
(расшифровать по видам регулируемой деятельности)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</si>
  <si>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</si>
  <si>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</si>
  <si>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</si>
  <si>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</si>
  <si>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</si>
  <si>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</si>
  <si>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</si>
  <si>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</si>
  <si>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</si>
  <si>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 и сборы, всего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</si>
  <si>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</si>
  <si>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</si>
  <si>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</si>
  <si>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</si>
  <si>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</si>
  <si>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</si>
  <si>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</si>
  <si>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</si>
  <si>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</si>
  <si>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</si>
  <si>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</si>
  <si>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</si>
  <si>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</si>
  <si>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</si>
  <si>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</si>
  <si>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</si>
  <si>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</si>
  <si>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</si>
  <si>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</si>
  <si>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</si>
  <si>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</si>
  <si>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</si>
  <si>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</si>
  <si>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</si>
  <si>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Направления использования чистой прибыли</t>
  </si>
  <si>
    <t>Фонд накопления</t>
  </si>
  <si>
    <t>Резервный фонд</t>
  </si>
  <si>
    <t>Погашение убытков прошлых лет</t>
  </si>
  <si>
    <t>Развитие производства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</si>
  <si>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</si>
  <si>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</si>
  <si>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</si>
  <si>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</si>
  <si>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</si>
  <si>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</si>
  <si>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</si>
  <si>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</si>
  <si>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</si>
  <si>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</si>
  <si>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</si>
  <si>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</si>
  <si>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</si>
  <si>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</si>
  <si>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</si>
  <si>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</si>
  <si>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</si>
  <si>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</si>
  <si>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</si>
  <si>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</si>
  <si>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</si>
  <si>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</si>
  <si>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</si>
  <si>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</si>
  <si>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</si>
  <si>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</si>
  <si>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</si>
  <si>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</si>
  <si>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</si>
  <si>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</si>
  <si>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</si>
  <si>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</si>
  <si>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</si>
  <si>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EBITDA</t>
  </si>
  <si>
    <t xml:space="preserve">2. </t>
  </si>
  <si>
    <t>Долг на конец периода</t>
  </si>
  <si>
    <t xml:space="preserve">3. </t>
  </si>
  <si>
    <t>Уровень тарифов (коп/кВтч)</t>
  </si>
  <si>
    <t>____________________С.А. Архипов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</si>
</sst>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#####0.0#####"/>
    <numFmt numFmtId="169" formatCode="_-* #,##0;\(#,##0\);_-* &quot;-&quot;??;_-@"/>
    <numFmt numFmtId="170" formatCode="###,###,###,##0,\,000"/>
    <numFmt numFmtId="171" formatCode="[$-FC19]d\ mmmm\ yyyy\ &quot;г.&quot;"/>
    <numFmt numFmtId="172" formatCode="_(* #,##0_);_(* \(#,##0\);_(* &quot;-&quot;_);_(@_)"/>
    <numFmt numFmtId="173" formatCode="#,##0.0"/>
    <numFmt numFmtId="174" formatCode="#,##0.000"/>
    <numFmt numFmtId="175" formatCode="0.0%"/>
    <numFmt numFmtId="176" formatCode="_(* #,##0.00_);_(* \(#,##0.00\);_(* &quot;-&quot;_);_(@_)"/>
    <numFmt numFmtId="177" formatCode="0.000"/>
    <numFmt numFmtId="178" formatCode="0.0"/>
    <numFmt numFmtId="179" formatCode="#,##0.0000"/>
    <numFmt numFmtId="180" formatCode="#,##0.00000"/>
    <numFmt numFmtId="181" formatCode="0.000%"/>
    <numFmt numFmtId="182" formatCode="0.0000%"/>
    <numFmt numFmtId="183" formatCode="0.0000000"/>
    <numFmt numFmtId="184" formatCode="0.000000"/>
    <numFmt numFmtId="185" formatCode="0.00000"/>
    <numFmt numFmtId="186" formatCode="0.0000"/>
    <numFmt numFmtId="187" formatCode="[$-419]mmmm\ yyyy;@"/>
    <numFmt numFmtId="188" formatCode="_(* #,##0.00\ &quot;млн.руб&quot;_);_(* \(#,##0.00\)\ &quot;млн.руб&quot;;_(&quot;млн.руб&quot;* &quot;-&quot;??_);_(@_)"/>
    <numFmt numFmtId="189" formatCode="_(* #,##0\ &quot;млн.руб&quot;_);_(* \(#,##0\)\ &quot;млн.руб&quot;;_(&quot;млн.руб&quot;* &quot;-&quot;_);_(@_)"/>
    <numFmt numFmtId="190" formatCode="_(* #,##0.00_);_(* \(#,##0.00\);_(* &quot;-&quot;??_);_(@_)"/>
    <numFmt numFmtId="191" formatCode="_-* #,##0.00;\(#,##0.00\);_-* &quot;-&quot;??;_-@"/>
    <numFmt numFmtId="192" formatCode="mmm/yyyy"/>
    <numFmt numFmtId="193" formatCode="0.00000000"/>
    <numFmt numFmtId="194" formatCode="0.000000000"/>
    <numFmt numFmtId="195" formatCode="#,##0.000000"/>
    <numFmt numFmtId="196" formatCode="0000"/>
    <numFmt numFmtId="197" formatCode="_-* #,##0.0;\(#,##0.0\);_-* &quot;-&quot;??;_-@"/>
  </numFmts>
  <fonts count="38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i/>
      <sz val="12"/>
      <name val="Times New Roman CYR"/>
      <family val="0"/>
    </font>
    <font>
      <sz val="10"/>
      <color indexed="8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3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1" fontId="1" fillId="0" borderId="0" xfId="0" applyNumberFormat="1" applyFont="1" applyAlignment="1">
      <alignment horizontal="left" vertical="top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67" applyFont="1" applyAlignment="1">
      <alignment horizontal="right"/>
      <protection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2" fontId="0" fillId="0" borderId="0" xfId="0" applyNumberFormat="1" applyFont="1" applyAlignment="1">
      <alignment/>
    </xf>
    <xf numFmtId="177" fontId="1" fillId="0" borderId="10" xfId="0" applyNumberFormat="1" applyFont="1" applyFill="1" applyBorder="1" applyAlignment="1">
      <alignment horizontal="center" vertical="center" wrapText="1"/>
    </xf>
    <xf numFmtId="0" fontId="0" fillId="24" borderId="10" xfId="82" applyFont="1" applyFill="1" applyBorder="1" applyAlignment="1">
      <alignment horizontal="left" vertical="center" wrapText="1"/>
      <protection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24" borderId="0" xfId="0" applyFont="1" applyFill="1" applyAlignment="1">
      <alignment/>
    </xf>
    <xf numFmtId="3" fontId="0" fillId="24" borderId="13" xfId="0" applyNumberFormat="1" applyFont="1" applyFill="1" applyBorder="1" applyAlignment="1">
      <alignment horizontal="center" vertical="center" wrapText="1"/>
    </xf>
    <xf numFmtId="0" fontId="1" fillId="24" borderId="10" xfId="82" applyFont="1" applyFill="1" applyBorder="1" applyAlignment="1">
      <alignment horizontal="center" vertical="center" wrapText="1"/>
      <protection/>
    </xf>
    <xf numFmtId="3" fontId="0" fillId="24" borderId="10" xfId="0" applyNumberFormat="1" applyFont="1" applyFill="1" applyBorder="1" applyAlignment="1">
      <alignment horizontal="center" vertical="center" wrapText="1"/>
    </xf>
    <xf numFmtId="0" fontId="0" fillId="24" borderId="13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4" fontId="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4" fontId="0" fillId="24" borderId="10" xfId="67" applyNumberFormat="1" applyFont="1" applyFill="1" applyBorder="1" applyAlignment="1">
      <alignment horizontal="left" vertical="center" wrapText="1"/>
      <protection/>
    </xf>
    <xf numFmtId="4" fontId="0" fillId="24" borderId="10" xfId="82" applyNumberFormat="1" applyFont="1" applyFill="1" applyBorder="1" applyAlignment="1">
      <alignment horizontal="left" vertical="center" wrapText="1"/>
      <protection/>
    </xf>
    <xf numFmtId="173" fontId="1" fillId="24" borderId="13" xfId="0" applyNumberFormat="1" applyFont="1" applyFill="1" applyBorder="1" applyAlignment="1">
      <alignment horizontal="center" vertic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16" fontId="1" fillId="24" borderId="13" xfId="0" applyNumberFormat="1" applyFont="1" applyFill="1" applyBorder="1" applyAlignment="1">
      <alignment horizontal="center" vertical="center" wrapText="1"/>
    </xf>
    <xf numFmtId="0" fontId="1" fillId="24" borderId="0" xfId="0" applyFont="1" applyFill="1" applyAlignment="1">
      <alignment/>
    </xf>
    <xf numFmtId="177" fontId="1" fillId="24" borderId="10" xfId="0" applyNumberFormat="1" applyFont="1" applyFill="1" applyBorder="1" applyAlignment="1">
      <alignment horizontal="center" vertical="center" wrapText="1"/>
    </xf>
    <xf numFmtId="177" fontId="0" fillId="24" borderId="10" xfId="0" applyNumberFormat="1" applyFont="1" applyFill="1" applyBorder="1" applyAlignment="1">
      <alignment horizontal="center" vertical="center"/>
    </xf>
    <xf numFmtId="177" fontId="0" fillId="24" borderId="10" xfId="82" applyNumberFormat="1" applyFont="1" applyFill="1" applyBorder="1" applyAlignment="1">
      <alignment horizontal="center" vertical="center" wrapText="1"/>
      <protection/>
    </xf>
    <xf numFmtId="177" fontId="0" fillId="24" borderId="10" xfId="0" applyNumberFormat="1" applyFont="1" applyFill="1" applyBorder="1" applyAlignment="1">
      <alignment horizontal="center" vertical="center" wrapText="1"/>
    </xf>
    <xf numFmtId="0" fontId="0" fillId="0" borderId="0" xfId="73" applyFont="1" applyFill="1">
      <alignment/>
      <protection/>
    </xf>
    <xf numFmtId="177" fontId="0" fillId="0" borderId="11" xfId="0" applyNumberFormat="1" applyFont="1" applyFill="1" applyBorder="1" applyAlignment="1">
      <alignment horizontal="center" vertical="center" wrapText="1"/>
    </xf>
    <xf numFmtId="177" fontId="0" fillId="24" borderId="11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1" fillId="24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2" fontId="0" fillId="24" borderId="10" xfId="82" applyNumberFormat="1" applyFont="1" applyFill="1" applyBorder="1" applyAlignment="1">
      <alignment horizontal="center" vertical="center" wrapText="1"/>
      <protection/>
    </xf>
    <xf numFmtId="2" fontId="0" fillId="24" borderId="10" xfId="0" applyNumberFormat="1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/>
    </xf>
    <xf numFmtId="0" fontId="26" fillId="0" borderId="0" xfId="67" applyFont="1" applyAlignment="1">
      <alignment vertical="center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 vertical="center" wrapText="1"/>
    </xf>
    <xf numFmtId="177" fontId="0" fillId="25" borderId="10" xfId="0" applyNumberFormat="1" applyFont="1" applyFill="1" applyBorder="1" applyAlignment="1">
      <alignment horizontal="center" vertical="center" wrapText="1"/>
    </xf>
    <xf numFmtId="177" fontId="0" fillId="25" borderId="11" xfId="0" applyNumberFormat="1" applyFont="1" applyFill="1" applyBorder="1" applyAlignment="1">
      <alignment horizontal="center" vertical="center" wrapText="1"/>
    </xf>
    <xf numFmtId="177" fontId="1" fillId="25" borderId="10" xfId="0" applyNumberFormat="1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177" fontId="1" fillId="25" borderId="16" xfId="0" applyNumberFormat="1" applyFont="1" applyFill="1" applyBorder="1" applyAlignment="1">
      <alignment horizontal="center" vertical="center" wrapText="1"/>
    </xf>
    <xf numFmtId="177" fontId="0" fillId="25" borderId="17" xfId="0" applyNumberFormat="1" applyFont="1" applyFill="1" applyBorder="1" applyAlignment="1">
      <alignment horizontal="center" vertical="center" wrapText="1"/>
    </xf>
    <xf numFmtId="16" fontId="1" fillId="25" borderId="13" xfId="0" applyNumberFormat="1" applyFont="1" applyFill="1" applyBorder="1" applyAlignment="1">
      <alignment horizontal="center" vertical="center" wrapText="1"/>
    </xf>
    <xf numFmtId="173" fontId="1" fillId="25" borderId="13" xfId="0" applyNumberFormat="1" applyFont="1" applyFill="1" applyBorder="1" applyAlignment="1">
      <alignment horizontal="center" vertical="center" wrapText="1"/>
    </xf>
    <xf numFmtId="0" fontId="1" fillId="25" borderId="10" xfId="82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center" wrapText="1"/>
    </xf>
    <xf numFmtId="3" fontId="0" fillId="24" borderId="13" xfId="73" applyNumberFormat="1" applyFont="1" applyFill="1" applyBorder="1" applyAlignment="1">
      <alignment horizontal="center" vertical="center" wrapText="1"/>
      <protection/>
    </xf>
    <xf numFmtId="3" fontId="1" fillId="25" borderId="13" xfId="0" applyNumberFormat="1" applyFont="1" applyFill="1" applyBorder="1" applyAlignment="1">
      <alignment horizontal="center" vertical="center" wrapText="1"/>
    </xf>
    <xf numFmtId="177" fontId="1" fillId="25" borderId="10" xfId="82" applyNumberFormat="1" applyFont="1" applyFill="1" applyBorder="1" applyAlignment="1">
      <alignment horizontal="center" vertical="center" wrapText="1"/>
      <protection/>
    </xf>
    <xf numFmtId="0" fontId="0" fillId="0" borderId="0" xfId="67" applyFont="1">
      <alignment/>
      <protection/>
    </xf>
    <xf numFmtId="0" fontId="1" fillId="0" borderId="0" xfId="67" applyFont="1" applyAlignment="1">
      <alignment horizontal="center"/>
      <protection/>
    </xf>
    <xf numFmtId="0" fontId="1" fillId="0" borderId="0" xfId="67" applyFont="1" applyAlignment="1">
      <alignment horizontal="right"/>
      <protection/>
    </xf>
    <xf numFmtId="0" fontId="1" fillId="0" borderId="0" xfId="67" applyFont="1">
      <alignment/>
      <protection/>
    </xf>
    <xf numFmtId="0" fontId="1" fillId="0" borderId="18" xfId="67" applyFont="1" applyBorder="1" applyAlignment="1">
      <alignment horizontal="center" vertical="center" wrapText="1"/>
      <protection/>
    </xf>
    <xf numFmtId="0" fontId="0" fillId="0" borderId="0" xfId="67" applyFont="1" applyFill="1" applyBorder="1" applyAlignment="1">
      <alignment horizontal="left" vertical="center"/>
      <protection/>
    </xf>
    <xf numFmtId="0" fontId="0" fillId="0" borderId="0" xfId="67" applyFont="1" applyFill="1" applyBorder="1" applyAlignment="1">
      <alignment horizontal="right" vertical="center" wrapText="1"/>
      <protection/>
    </xf>
    <xf numFmtId="2" fontId="0" fillId="0" borderId="0" xfId="67" applyNumberFormat="1" applyFont="1" applyFill="1" applyBorder="1">
      <alignment/>
      <protection/>
    </xf>
    <xf numFmtId="0" fontId="0" fillId="0" borderId="0" xfId="67" applyFont="1" applyBorder="1">
      <alignment/>
      <protection/>
    </xf>
    <xf numFmtId="0" fontId="1" fillId="0" borderId="0" xfId="67" applyFont="1" applyBorder="1" applyAlignment="1">
      <alignment horizontal="center" vertical="center" wrapText="1"/>
      <protection/>
    </xf>
    <xf numFmtId="0" fontId="0" fillId="0" borderId="0" xfId="67" applyFont="1" applyFill="1" applyBorder="1">
      <alignment/>
      <protection/>
    </xf>
    <xf numFmtId="0" fontId="0" fillId="0" borderId="0" xfId="67" applyFont="1" applyFill="1" applyBorder="1" applyAlignment="1">
      <alignment horizontal="left" vertical="center" wrapText="1" indent="4"/>
      <protection/>
    </xf>
    <xf numFmtId="2" fontId="1" fillId="0" borderId="0" xfId="67" applyNumberFormat="1" applyFont="1" applyBorder="1" applyAlignment="1">
      <alignment horizontal="center" vertical="center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49" fontId="0" fillId="0" borderId="0" xfId="67" applyNumberFormat="1" applyFont="1" applyBorder="1" applyAlignment="1">
      <alignment horizontal="left" vertical="top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/>
    </xf>
    <xf numFmtId="0" fontId="1" fillId="24" borderId="21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/>
    </xf>
    <xf numFmtId="0" fontId="0" fillId="24" borderId="10" xfId="0" applyFont="1" applyFill="1" applyBorder="1" applyAlignment="1">
      <alignment horizontal="right" vertical="center" wrapText="1"/>
    </xf>
    <xf numFmtId="0" fontId="0" fillId="24" borderId="18" xfId="0" applyFont="1" applyFill="1" applyBorder="1" applyAlignment="1">
      <alignment horizontal="right" vertical="center" wrapText="1"/>
    </xf>
    <xf numFmtId="4" fontId="1" fillId="24" borderId="21" xfId="0" applyNumberFormat="1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8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/>
    </xf>
    <xf numFmtId="177" fontId="0" fillId="0" borderId="0" xfId="0" applyNumberFormat="1" applyFont="1" applyAlignment="1">
      <alignment horizontal="center" vertical="center"/>
    </xf>
    <xf numFmtId="2" fontId="1" fillId="25" borderId="10" xfId="0" applyNumberFormat="1" applyFont="1" applyFill="1" applyBorder="1" applyAlignment="1">
      <alignment horizontal="center" vertical="center" wrapText="1"/>
    </xf>
    <xf numFmtId="2" fontId="0" fillId="24" borderId="10" xfId="67" applyNumberFormat="1" applyFont="1" applyFill="1" applyBorder="1" applyAlignment="1">
      <alignment horizontal="center" vertical="center" wrapText="1"/>
      <protection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10" xfId="82" applyNumberFormat="1" applyFont="1" applyFill="1" applyBorder="1" applyAlignment="1">
      <alignment horizontal="center" vertical="center" wrapText="1"/>
      <protection/>
    </xf>
    <xf numFmtId="2" fontId="1" fillId="25" borderId="19" xfId="0" applyNumberFormat="1" applyFont="1" applyFill="1" applyBorder="1" applyAlignment="1">
      <alignment horizontal="center" vertical="center" wrapText="1"/>
    </xf>
    <xf numFmtId="2" fontId="0" fillId="24" borderId="21" xfId="82" applyNumberFormat="1" applyFont="1" applyFill="1" applyBorder="1" applyAlignment="1">
      <alignment horizontal="center" vertical="center" wrapText="1"/>
      <protection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0" xfId="67" applyFont="1" applyAlignment="1">
      <alignment horizontal="center" wrapText="1"/>
      <protection/>
    </xf>
    <xf numFmtId="10" fontId="1" fillId="25" borderId="10" xfId="79" applyNumberFormat="1" applyFont="1" applyFill="1" applyBorder="1" applyAlignment="1">
      <alignment horizontal="center" vertical="center" wrapText="1"/>
    </xf>
    <xf numFmtId="3" fontId="0" fillId="24" borderId="21" xfId="0" applyNumberFormat="1" applyFont="1" applyFill="1" applyBorder="1" applyAlignment="1">
      <alignment horizontal="center" vertical="center" wrapText="1"/>
    </xf>
    <xf numFmtId="0" fontId="0" fillId="24" borderId="21" xfId="82" applyFont="1" applyFill="1" applyBorder="1" applyAlignment="1">
      <alignment horizontal="left" vertical="center" wrapText="1"/>
      <protection/>
    </xf>
    <xf numFmtId="2" fontId="0" fillId="24" borderId="21" xfId="0" applyNumberFormat="1" applyFont="1" applyFill="1" applyBorder="1" applyAlignment="1">
      <alignment horizontal="center" vertical="center"/>
    </xf>
    <xf numFmtId="177" fontId="0" fillId="24" borderId="21" xfId="0" applyNumberFormat="1" applyFont="1" applyFill="1" applyBorder="1" applyAlignment="1">
      <alignment horizontal="center" vertical="center" wrapText="1"/>
    </xf>
    <xf numFmtId="0" fontId="1" fillId="25" borderId="23" xfId="82" applyFont="1" applyFill="1" applyBorder="1" applyAlignment="1">
      <alignment horizontal="center" vertical="center" wrapText="1"/>
      <protection/>
    </xf>
    <xf numFmtId="0" fontId="24" fillId="25" borderId="19" xfId="82" applyFont="1" applyFill="1" applyBorder="1" applyAlignment="1">
      <alignment horizontal="center" vertical="center" wrapText="1"/>
      <protection/>
    </xf>
    <xf numFmtId="177" fontId="1" fillId="25" borderId="19" xfId="0" applyNumberFormat="1" applyFont="1" applyFill="1" applyBorder="1" applyAlignment="1">
      <alignment horizontal="center" vertical="center" wrapText="1"/>
    </xf>
    <xf numFmtId="173" fontId="1" fillId="24" borderId="10" xfId="0" applyNumberFormat="1" applyFont="1" applyFill="1" applyBorder="1" applyAlignment="1">
      <alignment horizontal="center" vertical="center" wrapText="1"/>
    </xf>
    <xf numFmtId="178" fontId="1" fillId="24" borderId="10" xfId="0" applyNumberFormat="1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2" fontId="26" fillId="0" borderId="0" xfId="67" applyNumberFormat="1" applyFont="1" applyAlignment="1">
      <alignment wrapText="1"/>
      <protection/>
    </xf>
    <xf numFmtId="0" fontId="1" fillId="24" borderId="10" xfId="0" applyFont="1" applyFill="1" applyBorder="1" applyAlignment="1">
      <alignment horizontal="center" vertical="center" wrapText="1"/>
    </xf>
    <xf numFmtId="4" fontId="0" fillId="0" borderId="10" xfId="70" applyNumberFormat="1" applyFont="1" applyFill="1" applyBorder="1" applyAlignment="1">
      <alignment horizontal="center" vertical="center" wrapText="1"/>
      <protection/>
    </xf>
    <xf numFmtId="16" fontId="0" fillId="24" borderId="13" xfId="0" applyNumberFormat="1" applyFont="1" applyFill="1" applyBorder="1" applyAlignment="1">
      <alignment horizontal="center" vertical="center" wrapText="1"/>
    </xf>
    <xf numFmtId="16" fontId="1" fillId="26" borderId="13" xfId="0" applyNumberFormat="1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2" fontId="0" fillId="26" borderId="10" xfId="0" applyNumberFormat="1" applyFont="1" applyFill="1" applyBorder="1" applyAlignment="1">
      <alignment horizontal="center" vertical="center" wrapText="1"/>
    </xf>
    <xf numFmtId="177" fontId="1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2" fontId="1" fillId="0" borderId="0" xfId="0" applyNumberFormat="1" applyFont="1" applyAlignment="1">
      <alignment horizontal="center" vertical="center"/>
    </xf>
    <xf numFmtId="10" fontId="1" fillId="24" borderId="10" xfId="79" applyNumberFormat="1" applyFont="1" applyFill="1" applyBorder="1" applyAlignment="1">
      <alignment horizontal="center" vertical="center" wrapText="1"/>
    </xf>
    <xf numFmtId="10" fontId="1" fillId="24" borderId="21" xfId="79" applyNumberFormat="1" applyFont="1" applyFill="1" applyBorder="1" applyAlignment="1">
      <alignment horizontal="center" vertical="center" wrapText="1"/>
    </xf>
    <xf numFmtId="10" fontId="1" fillId="0" borderId="10" xfId="79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center" wrapText="1"/>
    </xf>
    <xf numFmtId="0" fontId="0" fillId="0" borderId="0" xfId="67" applyFont="1" applyFill="1">
      <alignment/>
      <protection/>
    </xf>
    <xf numFmtId="0" fontId="0" fillId="0" borderId="0" xfId="67" applyFont="1" applyFill="1" applyAlignment="1">
      <alignment horizontal="right"/>
      <protection/>
    </xf>
    <xf numFmtId="0" fontId="0" fillId="24" borderId="0" xfId="67" applyFont="1" applyFill="1" applyBorder="1">
      <alignment/>
      <protection/>
    </xf>
    <xf numFmtId="174" fontId="0" fillId="24" borderId="0" xfId="67" applyNumberFormat="1" applyFont="1" applyFill="1" applyBorder="1">
      <alignment/>
      <protection/>
    </xf>
    <xf numFmtId="4" fontId="0" fillId="24" borderId="0" xfId="67" applyNumberFormat="1" applyFont="1" applyFill="1" applyBorder="1">
      <alignment/>
      <protection/>
    </xf>
    <xf numFmtId="4" fontId="0" fillId="0" borderId="0" xfId="67" applyNumberFormat="1" applyFont="1" applyFill="1">
      <alignment/>
      <protection/>
    </xf>
    <xf numFmtId="0" fontId="0" fillId="24" borderId="0" xfId="67" applyFont="1" applyFill="1">
      <alignment/>
      <protection/>
    </xf>
    <xf numFmtId="4" fontId="0" fillId="24" borderId="0" xfId="67" applyNumberFormat="1" applyFont="1" applyFill="1">
      <alignment/>
      <protection/>
    </xf>
    <xf numFmtId="0" fontId="1" fillId="24" borderId="10" xfId="67" applyFont="1" applyFill="1" applyBorder="1" applyAlignment="1">
      <alignment horizontal="center" vertical="top"/>
      <protection/>
    </xf>
    <xf numFmtId="174" fontId="1" fillId="24" borderId="10" xfId="67" applyNumberFormat="1" applyFont="1" applyFill="1" applyBorder="1" applyAlignment="1">
      <alignment horizontal="center" vertical="center"/>
      <protection/>
    </xf>
    <xf numFmtId="4" fontId="1" fillId="24" borderId="10" xfId="67" applyNumberFormat="1" applyFont="1" applyFill="1" applyBorder="1" applyAlignment="1">
      <alignment horizontal="center" vertical="center"/>
      <protection/>
    </xf>
    <xf numFmtId="0" fontId="0" fillId="24" borderId="10" xfId="67" applyFont="1" applyFill="1" applyBorder="1" applyAlignment="1">
      <alignment horizontal="left" vertical="center" wrapText="1"/>
      <protection/>
    </xf>
    <xf numFmtId="177" fontId="0" fillId="24" borderId="10" xfId="67" applyNumberFormat="1" applyFont="1" applyFill="1" applyBorder="1" applyAlignment="1">
      <alignment horizontal="center" vertical="center" wrapText="1"/>
      <protection/>
    </xf>
    <xf numFmtId="177" fontId="1" fillId="24" borderId="10" xfId="67" applyNumberFormat="1" applyFont="1" applyFill="1" applyBorder="1" applyAlignment="1">
      <alignment horizontal="center" vertical="center" wrapText="1"/>
      <protection/>
    </xf>
    <xf numFmtId="177" fontId="0" fillId="24" borderId="10" xfId="67" applyNumberFormat="1" applyFont="1" applyFill="1" applyBorder="1" applyAlignment="1">
      <alignment horizontal="center" vertical="center"/>
      <protection/>
    </xf>
    <xf numFmtId="0" fontId="0" fillId="24" borderId="10" xfId="82" applyFont="1" applyFill="1" applyBorder="1" applyAlignment="1">
      <alignment horizontal="left" vertical="top" wrapText="1"/>
      <protection/>
    </xf>
    <xf numFmtId="4" fontId="0" fillId="24" borderId="0" xfId="82" applyNumberFormat="1" applyFont="1" applyFill="1" applyBorder="1" applyAlignment="1">
      <alignment horizontal="center" vertical="center" wrapText="1"/>
      <protection/>
    </xf>
    <xf numFmtId="0" fontId="0" fillId="24" borderId="10" xfId="82" applyFont="1" applyFill="1" applyBorder="1" applyAlignment="1">
      <alignment vertical="center" wrapText="1"/>
      <protection/>
    </xf>
    <xf numFmtId="177" fontId="1" fillId="24" borderId="10" xfId="82" applyNumberFormat="1" applyFont="1" applyFill="1" applyBorder="1" applyAlignment="1">
      <alignment horizontal="center" vertical="center" wrapText="1"/>
      <protection/>
    </xf>
    <xf numFmtId="0" fontId="1" fillId="24" borderId="0" xfId="67" applyFont="1" applyFill="1" applyBorder="1">
      <alignment/>
      <protection/>
    </xf>
    <xf numFmtId="4" fontId="1" fillId="24" borderId="10" xfId="67" applyNumberFormat="1" applyFont="1" applyFill="1" applyBorder="1" applyAlignment="1">
      <alignment horizontal="center" wrapText="1"/>
      <protection/>
    </xf>
    <xf numFmtId="4" fontId="0" fillId="24" borderId="10" xfId="67" applyNumberFormat="1" applyFont="1" applyFill="1" applyBorder="1" applyAlignment="1">
      <alignment wrapText="1"/>
      <protection/>
    </xf>
    <xf numFmtId="177" fontId="1" fillId="24" borderId="10" xfId="67" applyNumberFormat="1" applyFont="1" applyFill="1" applyBorder="1" applyAlignment="1">
      <alignment horizontal="center" vertical="center"/>
      <protection/>
    </xf>
    <xf numFmtId="0" fontId="1" fillId="24" borderId="0" xfId="67" applyFont="1" applyFill="1">
      <alignment/>
      <protection/>
    </xf>
    <xf numFmtId="0" fontId="1" fillId="24" borderId="0" xfId="67" applyFont="1" applyFill="1" applyBorder="1" applyAlignment="1">
      <alignment horizontal="center" vertical="center"/>
      <protection/>
    </xf>
    <xf numFmtId="4" fontId="0" fillId="24" borderId="0" xfId="67" applyNumberFormat="1" applyFont="1" applyFill="1" applyBorder="1" applyAlignment="1">
      <alignment horizontal="center" vertical="center"/>
      <protection/>
    </xf>
    <xf numFmtId="2" fontId="27" fillId="0" borderId="0" xfId="67" applyNumberFormat="1" applyFont="1" applyAlignment="1">
      <alignment horizontal="center" vertical="center" wrapText="1"/>
      <protection/>
    </xf>
    <xf numFmtId="177" fontId="1" fillId="0" borderId="0" xfId="0" applyNumberFormat="1" applyFont="1" applyFill="1" applyBorder="1" applyAlignment="1">
      <alignment horizontal="center" vertical="center" wrapText="1"/>
    </xf>
    <xf numFmtId="177" fontId="0" fillId="24" borderId="21" xfId="67" applyNumberFormat="1" applyFont="1" applyFill="1" applyBorder="1" applyAlignment="1">
      <alignment horizontal="center" vertical="center" wrapText="1"/>
      <protection/>
    </xf>
    <xf numFmtId="2" fontId="28" fillId="0" borderId="0" xfId="67" applyNumberFormat="1" applyFont="1" applyAlignment="1">
      <alignment horizontal="right" vertical="top" wrapText="1"/>
      <protection/>
    </xf>
    <xf numFmtId="0" fontId="0" fillId="0" borderId="10" xfId="80" applyNumberFormat="1" applyFont="1" applyFill="1" applyBorder="1" applyAlignment="1">
      <alignment horizontal="left" vertical="center" wrapText="1"/>
    </xf>
    <xf numFmtId="0" fontId="26" fillId="0" borderId="0" xfId="67" applyFont="1" applyAlignment="1">
      <alignment horizontal="right" vertical="center"/>
      <protection/>
    </xf>
    <xf numFmtId="0" fontId="26" fillId="0" borderId="0" xfId="67" applyFont="1" applyAlignment="1">
      <alignment horizontal="right"/>
      <protection/>
    </xf>
    <xf numFmtId="0" fontId="0" fillId="0" borderId="0" xfId="67">
      <alignment/>
      <protection/>
    </xf>
    <xf numFmtId="0" fontId="0" fillId="0" borderId="0" xfId="71" applyFont="1" applyAlignment="1">
      <alignment horizontal="center" vertical="center"/>
      <protection/>
    </xf>
    <xf numFmtId="0" fontId="30" fillId="0" borderId="15" xfId="67" applyFont="1" applyBorder="1" applyAlignment="1">
      <alignment horizontal="center" vertical="center" wrapText="1"/>
      <protection/>
    </xf>
    <xf numFmtId="0" fontId="0" fillId="0" borderId="13" xfId="67" applyFont="1" applyBorder="1" applyAlignment="1">
      <alignment horizontal="center" vertical="center"/>
      <protection/>
    </xf>
    <xf numFmtId="3" fontId="30" fillId="0" borderId="11" xfId="67" applyNumberFormat="1" applyFont="1" applyBorder="1" applyAlignment="1">
      <alignment vertical="center" wrapText="1"/>
      <protection/>
    </xf>
    <xf numFmtId="3" fontId="31" fillId="0" borderId="11" xfId="67" applyNumberFormat="1" applyFont="1" applyBorder="1" applyAlignment="1">
      <alignment vertical="center" wrapText="1"/>
      <protection/>
    </xf>
    <xf numFmtId="0" fontId="0" fillId="0" borderId="14" xfId="67" applyFont="1" applyBorder="1" applyAlignment="1">
      <alignment horizontal="center" vertical="center"/>
      <protection/>
    </xf>
    <xf numFmtId="0" fontId="1" fillId="0" borderId="13" xfId="67" applyFont="1" applyBorder="1" applyAlignment="1">
      <alignment horizontal="center" vertical="center"/>
      <protection/>
    </xf>
    <xf numFmtId="3" fontId="31" fillId="24" borderId="11" xfId="67" applyNumberFormat="1" applyFont="1" applyFill="1" applyBorder="1" applyAlignment="1">
      <alignment vertical="center" wrapText="1"/>
      <protection/>
    </xf>
    <xf numFmtId="173" fontId="31" fillId="0" borderId="11" xfId="67" applyNumberFormat="1" applyFont="1" applyBorder="1" applyAlignment="1">
      <alignment vertical="center" wrapText="1"/>
      <protection/>
    </xf>
    <xf numFmtId="16" fontId="0" fillId="0" borderId="13" xfId="67" applyNumberFormat="1" applyFont="1" applyBorder="1" applyAlignment="1">
      <alignment horizontal="center" vertical="center"/>
      <protection/>
    </xf>
    <xf numFmtId="3" fontId="31" fillId="0" borderId="11" xfId="67" applyNumberFormat="1" applyFont="1" applyFill="1" applyBorder="1" applyAlignment="1">
      <alignment vertical="center" wrapText="1"/>
      <protection/>
    </xf>
    <xf numFmtId="3" fontId="31" fillId="0" borderId="11" xfId="67" applyNumberFormat="1" applyFont="1" applyFill="1" applyBorder="1" applyAlignment="1">
      <alignment vertical="center" wrapText="1"/>
      <protection/>
    </xf>
    <xf numFmtId="3" fontId="33" fillId="0" borderId="11" xfId="67" applyNumberFormat="1" applyFont="1" applyFill="1" applyBorder="1" applyAlignment="1">
      <alignment vertical="center" wrapText="1"/>
      <protection/>
    </xf>
    <xf numFmtId="3" fontId="0" fillId="0" borderId="11" xfId="67" applyNumberFormat="1" applyBorder="1" applyAlignment="1">
      <alignment horizontal="right" vertical="center"/>
      <protection/>
    </xf>
    <xf numFmtId="3" fontId="0" fillId="0" borderId="12" xfId="67" applyNumberFormat="1" applyBorder="1" applyAlignment="1">
      <alignment horizontal="right" vertical="center"/>
      <protection/>
    </xf>
    <xf numFmtId="0" fontId="0" fillId="0" borderId="0" xfId="67" applyFont="1" applyAlignment="1">
      <alignment vertical="center"/>
      <protection/>
    </xf>
    <xf numFmtId="0" fontId="0" fillId="0" borderId="0" xfId="67" applyAlignment="1">
      <alignment horizontal="left"/>
      <protection/>
    </xf>
    <xf numFmtId="3" fontId="0" fillId="0" borderId="0" xfId="67" applyNumberFormat="1">
      <alignment/>
      <protection/>
    </xf>
    <xf numFmtId="0" fontId="30" fillId="0" borderId="10" xfId="67" applyFont="1" applyBorder="1" applyAlignment="1">
      <alignment horizontal="center" vertical="center" wrapText="1"/>
      <protection/>
    </xf>
    <xf numFmtId="0" fontId="31" fillId="0" borderId="10" xfId="67" applyFont="1" applyBorder="1" applyAlignment="1">
      <alignment horizontal="center" vertical="center"/>
      <protection/>
    </xf>
    <xf numFmtId="0" fontId="31" fillId="0" borderId="10" xfId="67" applyFont="1" applyBorder="1" applyAlignment="1">
      <alignment horizontal="center" vertical="center" wrapText="1"/>
      <protection/>
    </xf>
    <xf numFmtId="0" fontId="1" fillId="0" borderId="10" xfId="67" applyFont="1" applyBorder="1" applyAlignment="1">
      <alignment horizontal="justify" vertical="center" wrapText="1"/>
      <protection/>
    </xf>
    <xf numFmtId="3" fontId="1" fillId="0" borderId="10" xfId="67" applyNumberFormat="1" applyFont="1" applyBorder="1" applyAlignment="1">
      <alignment vertical="center"/>
      <protection/>
    </xf>
    <xf numFmtId="0" fontId="0" fillId="0" borderId="10" xfId="67" applyFont="1" applyBorder="1" applyAlignment="1">
      <alignment horizontal="justify" vertical="center" wrapText="1"/>
      <protection/>
    </xf>
    <xf numFmtId="3" fontId="30" fillId="0" borderId="10" xfId="67" applyNumberFormat="1" applyFont="1" applyBorder="1" applyAlignment="1">
      <alignment vertical="center" wrapText="1"/>
      <protection/>
    </xf>
    <xf numFmtId="3" fontId="0" fillId="0" borderId="10" xfId="67" applyNumberFormat="1" applyFont="1" applyBorder="1" applyAlignment="1">
      <alignment vertical="center"/>
      <protection/>
    </xf>
    <xf numFmtId="3" fontId="31" fillId="0" borderId="10" xfId="67" applyNumberFormat="1" applyFont="1" applyBorder="1" applyAlignment="1">
      <alignment vertical="center" wrapText="1"/>
      <protection/>
    </xf>
    <xf numFmtId="3" fontId="30" fillId="0" borderId="10" xfId="67" applyNumberFormat="1" applyFont="1" applyBorder="1" applyAlignment="1">
      <alignment vertical="center" wrapText="1"/>
      <protection/>
    </xf>
    <xf numFmtId="3" fontId="0" fillId="24" borderId="10" xfId="67" applyNumberFormat="1" applyFont="1" applyFill="1" applyBorder="1" applyAlignment="1">
      <alignment vertical="center"/>
      <protection/>
    </xf>
    <xf numFmtId="0" fontId="0" fillId="0" borderId="10" xfId="67" applyFont="1" applyBorder="1" applyAlignment="1">
      <alignment horizontal="justify" vertical="center"/>
      <protection/>
    </xf>
    <xf numFmtId="4" fontId="0" fillId="0" borderId="10" xfId="67" applyNumberFormat="1" applyFont="1" applyBorder="1" applyAlignment="1">
      <alignment vertical="center"/>
      <protection/>
    </xf>
    <xf numFmtId="173" fontId="31" fillId="0" borderId="10" xfId="67" applyNumberFormat="1" applyFont="1" applyBorder="1" applyAlignment="1">
      <alignment vertical="center" wrapText="1"/>
      <protection/>
    </xf>
    <xf numFmtId="0" fontId="32" fillId="0" borderId="10" xfId="67" applyFont="1" applyBorder="1">
      <alignment/>
      <protection/>
    </xf>
    <xf numFmtId="3" fontId="0" fillId="0" borderId="10" xfId="67" applyNumberFormat="1" applyFont="1" applyFill="1" applyBorder="1" applyAlignment="1">
      <alignment vertical="center"/>
      <protection/>
    </xf>
    <xf numFmtId="3" fontId="30" fillId="0" borderId="10" xfId="67" applyNumberFormat="1" applyFont="1" applyBorder="1" applyAlignment="1">
      <alignment vertical="center"/>
      <protection/>
    </xf>
    <xf numFmtId="3" fontId="1" fillId="0" borderId="10" xfId="67" applyNumberFormat="1" applyFont="1" applyFill="1" applyBorder="1" applyAlignment="1">
      <alignment vertical="center"/>
      <protection/>
    </xf>
    <xf numFmtId="3" fontId="33" fillId="0" borderId="10" xfId="67" applyNumberFormat="1" applyFont="1" applyBorder="1" applyAlignment="1">
      <alignment vertical="center" wrapText="1"/>
      <protection/>
    </xf>
    <xf numFmtId="3" fontId="31" fillId="0" borderId="10" xfId="67" applyNumberFormat="1" applyFont="1" applyBorder="1" applyAlignment="1">
      <alignment vertical="center" wrapText="1"/>
      <protection/>
    </xf>
    <xf numFmtId="3" fontId="0" fillId="0" borderId="10" xfId="67" applyNumberFormat="1" applyBorder="1" applyAlignment="1">
      <alignment vertical="center"/>
      <protection/>
    </xf>
    <xf numFmtId="3" fontId="0" fillId="0" borderId="10" xfId="67" applyNumberFormat="1" applyFont="1" applyBorder="1" applyAlignment="1">
      <alignment horizontal="right" vertical="center"/>
      <protection/>
    </xf>
    <xf numFmtId="3" fontId="0" fillId="0" borderId="10" xfId="67" applyNumberFormat="1" applyBorder="1" applyAlignment="1">
      <alignment horizontal="center" vertical="center"/>
      <protection/>
    </xf>
    <xf numFmtId="3" fontId="0" fillId="0" borderId="10" xfId="67" applyNumberFormat="1" applyBorder="1" applyAlignment="1">
      <alignment horizontal="right" vertical="center"/>
      <protection/>
    </xf>
    <xf numFmtId="0" fontId="30" fillId="0" borderId="16" xfId="67" applyFont="1" applyBorder="1" applyAlignment="1">
      <alignment horizontal="center" vertical="center" wrapText="1"/>
      <protection/>
    </xf>
    <xf numFmtId="0" fontId="30" fillId="0" borderId="13" xfId="67" applyFont="1" applyBorder="1" applyAlignment="1">
      <alignment horizontal="center" vertical="center" wrapText="1"/>
      <protection/>
    </xf>
    <xf numFmtId="0" fontId="30" fillId="0" borderId="11" xfId="67" applyFont="1" applyBorder="1" applyAlignment="1">
      <alignment horizontal="center" vertical="center" wrapText="1"/>
      <protection/>
    </xf>
    <xf numFmtId="0" fontId="31" fillId="0" borderId="13" xfId="67" applyFont="1" applyBorder="1" applyAlignment="1">
      <alignment horizontal="center" vertical="center"/>
      <protection/>
    </xf>
    <xf numFmtId="0" fontId="31" fillId="0" borderId="11" xfId="67" applyFont="1" applyBorder="1" applyAlignment="1">
      <alignment horizontal="center" vertical="center" wrapText="1"/>
      <protection/>
    </xf>
    <xf numFmtId="3" fontId="1" fillId="0" borderId="11" xfId="67" applyNumberFormat="1" applyFont="1" applyBorder="1" applyAlignment="1">
      <alignment vertical="center"/>
      <protection/>
    </xf>
    <xf numFmtId="3" fontId="30" fillId="0" borderId="11" xfId="67" applyNumberFormat="1" applyFont="1" applyBorder="1" applyAlignment="1">
      <alignment vertical="center" wrapText="1"/>
      <protection/>
    </xf>
    <xf numFmtId="3" fontId="0" fillId="0" borderId="11" xfId="67" applyNumberFormat="1" applyFont="1" applyBorder="1" applyAlignment="1">
      <alignment vertical="center"/>
      <protection/>
    </xf>
    <xf numFmtId="3" fontId="30" fillId="0" borderId="11" xfId="67" applyNumberFormat="1" applyFont="1" applyBorder="1" applyAlignment="1">
      <alignment vertical="center"/>
      <protection/>
    </xf>
    <xf numFmtId="3" fontId="30" fillId="0" borderId="11" xfId="67" applyNumberFormat="1" applyFont="1" applyFill="1" applyBorder="1" applyAlignment="1">
      <alignment vertical="center" wrapText="1"/>
      <protection/>
    </xf>
    <xf numFmtId="3" fontId="0" fillId="0" borderId="11" xfId="67" applyNumberFormat="1" applyFont="1" applyFill="1" applyBorder="1" applyAlignment="1">
      <alignment vertical="center"/>
      <protection/>
    </xf>
    <xf numFmtId="3" fontId="1" fillId="0" borderId="11" xfId="67" applyNumberFormat="1" applyFont="1" applyFill="1" applyBorder="1" applyAlignment="1">
      <alignment vertical="center"/>
      <protection/>
    </xf>
    <xf numFmtId="3" fontId="0" fillId="0" borderId="11" xfId="67" applyNumberFormat="1" applyBorder="1" applyAlignment="1">
      <alignment vertical="center"/>
      <protection/>
    </xf>
    <xf numFmtId="3" fontId="0" fillId="0" borderId="11" xfId="67" applyNumberFormat="1" applyBorder="1" applyAlignment="1">
      <alignment horizontal="center" vertical="center"/>
      <protection/>
    </xf>
    <xf numFmtId="0" fontId="0" fillId="0" borderId="18" xfId="67" applyFont="1" applyBorder="1" applyAlignment="1">
      <alignment horizontal="justify" vertical="center" wrapText="1"/>
      <protection/>
    </xf>
    <xf numFmtId="3" fontId="0" fillId="0" borderId="18" xfId="67" applyNumberFormat="1" applyBorder="1" applyAlignment="1">
      <alignment horizontal="right" vertical="center"/>
      <protection/>
    </xf>
    <xf numFmtId="0" fontId="1" fillId="24" borderId="10" xfId="67" applyFont="1" applyFill="1" applyBorder="1" applyAlignment="1">
      <alignment horizontal="center" vertical="center" wrapText="1"/>
      <protection/>
    </xf>
    <xf numFmtId="0" fontId="1" fillId="0" borderId="0" xfId="67" applyFont="1" applyAlignment="1">
      <alignment horizontal="center" wrapText="1"/>
      <protection/>
    </xf>
    <xf numFmtId="2" fontId="26" fillId="0" borderId="0" xfId="67" applyNumberFormat="1" applyFont="1" applyAlignment="1">
      <alignment horizontal="right" wrapText="1"/>
      <protection/>
    </xf>
    <xf numFmtId="0" fontId="30" fillId="0" borderId="24" xfId="67" applyFont="1" applyBorder="1" applyAlignment="1">
      <alignment horizontal="center" vertical="center" wrapText="1"/>
      <protection/>
    </xf>
    <xf numFmtId="0" fontId="30" fillId="0" borderId="25" xfId="67" applyFont="1" applyBorder="1" applyAlignment="1">
      <alignment horizontal="center" vertical="center" wrapText="1"/>
      <protection/>
    </xf>
    <xf numFmtId="0" fontId="30" fillId="0" borderId="26" xfId="67" applyFont="1" applyBorder="1" applyAlignment="1">
      <alignment horizontal="center" vertical="center" wrapText="1"/>
      <protection/>
    </xf>
    <xf numFmtId="0" fontId="1" fillId="24" borderId="16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26" fillId="0" borderId="0" xfId="67" applyFont="1" applyAlignment="1">
      <alignment horizontal="right" vertical="center"/>
      <protection/>
    </xf>
    <xf numFmtId="0" fontId="1" fillId="24" borderId="17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26" fillId="0" borderId="0" xfId="67" applyFont="1" applyAlignment="1">
      <alignment horizontal="right"/>
      <protection/>
    </xf>
    <xf numFmtId="0" fontId="0" fillId="0" borderId="0" xfId="0" applyFont="1" applyAlignment="1">
      <alignment horizontal="right" vertic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4" borderId="31" xfId="0" applyFont="1" applyFill="1" applyBorder="1" applyAlignment="1">
      <alignment horizontal="center" vertical="center" wrapText="1"/>
    </xf>
    <xf numFmtId="0" fontId="1" fillId="24" borderId="32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1" fillId="0" borderId="0" xfId="67" applyFont="1" applyAlignment="1">
      <alignment horizontal="center"/>
      <protection/>
    </xf>
    <xf numFmtId="0" fontId="1" fillId="0" borderId="0" xfId="67" applyFont="1" applyAlignment="1">
      <alignment horizontal="right"/>
      <protection/>
    </xf>
    <xf numFmtId="0" fontId="1" fillId="0" borderId="15" xfId="67" applyFont="1" applyBorder="1" applyAlignment="1">
      <alignment horizontal="center" vertical="center" wrapText="1"/>
      <protection/>
    </xf>
    <xf numFmtId="0" fontId="1" fillId="0" borderId="13" xfId="67" applyFont="1" applyBorder="1" applyAlignment="1">
      <alignment horizontal="center" vertical="center" wrapText="1"/>
      <protection/>
    </xf>
    <xf numFmtId="0" fontId="1" fillId="0" borderId="14" xfId="67" applyFont="1" applyBorder="1" applyAlignment="1">
      <alignment horizontal="center" vertical="center" wrapText="1"/>
      <protection/>
    </xf>
    <xf numFmtId="0" fontId="1" fillId="0" borderId="16" xfId="67" applyFont="1" applyBorder="1" applyAlignment="1">
      <alignment horizontal="center" vertical="center" wrapText="1"/>
      <protection/>
    </xf>
    <xf numFmtId="0" fontId="1" fillId="0" borderId="10" xfId="67" applyFont="1" applyBorder="1" applyAlignment="1">
      <alignment horizontal="center" vertical="center" wrapText="1"/>
      <protection/>
    </xf>
    <xf numFmtId="0" fontId="1" fillId="0" borderId="18" xfId="67" applyFont="1" applyBorder="1" applyAlignment="1">
      <alignment horizontal="center" vertical="center" wrapText="1"/>
      <protection/>
    </xf>
    <xf numFmtId="0" fontId="1" fillId="0" borderId="17" xfId="67" applyFont="1" applyBorder="1" applyAlignment="1">
      <alignment horizontal="center" vertical="center" wrapText="1"/>
      <protection/>
    </xf>
    <xf numFmtId="0" fontId="1" fillId="0" borderId="11" xfId="67" applyFont="1" applyBorder="1" applyAlignment="1">
      <alignment horizontal="center" vertical="center" wrapText="1"/>
      <protection/>
    </xf>
    <xf numFmtId="0" fontId="1" fillId="0" borderId="12" xfId="67" applyFont="1" applyBorder="1" applyAlignment="1">
      <alignment horizontal="center" vertic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6" fillId="0" borderId="0" xfId="67" applyFont="1" applyAlignment="1">
      <alignment horizontal="center" vertical="center"/>
      <protection/>
    </xf>
    <xf numFmtId="2" fontId="28" fillId="0" borderId="0" xfId="67" applyNumberFormat="1" applyFont="1" applyAlignment="1">
      <alignment horizontal="right" vertical="top" wrapText="1"/>
      <protection/>
    </xf>
    <xf numFmtId="0" fontId="1" fillId="24" borderId="10" xfId="67" applyFont="1" applyFill="1" applyBorder="1" applyAlignment="1">
      <alignment horizontal="center" vertical="center" wrapText="1"/>
      <protection/>
    </xf>
    <xf numFmtId="177" fontId="0" fillId="24" borderId="11" xfId="82" applyNumberFormat="1" applyFont="1" applyFill="1" applyBorder="1" applyAlignment="1">
      <alignment horizontal="left" vertical="center" wrapText="1"/>
      <protection/>
    </xf>
    <xf numFmtId="177" fontId="0" fillId="27" borderId="11" xfId="82" applyNumberFormat="1" applyFont="1" applyFill="1" applyBorder="1" applyAlignment="1" applyProtection="1">
      <alignment horizontal="left" vertical="center" wrapText="1"/>
      <protection/>
    </xf>
    <xf numFmtId="177" fontId="0" fillId="24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>
      <alignment horizontal="left" vertical="center" wrapText="1"/>
    </xf>
    <xf numFmtId="177" fontId="0" fillId="0" borderId="11" xfId="0" applyNumberFormat="1" applyFont="1" applyFill="1" applyBorder="1" applyAlignment="1" applyProtection="1">
      <alignment horizontal="left" vertical="center" wrapText="1"/>
      <protection/>
    </xf>
    <xf numFmtId="177" fontId="1" fillId="25" borderId="11" xfId="0" applyNumberFormat="1" applyFont="1" applyFill="1" applyBorder="1" applyAlignment="1">
      <alignment horizontal="left" vertical="center" wrapText="1"/>
    </xf>
    <xf numFmtId="177" fontId="1" fillId="24" borderId="11" xfId="0" applyNumberFormat="1" applyFont="1" applyFill="1" applyBorder="1" applyAlignment="1">
      <alignment horizontal="left" vertical="center" wrapText="1"/>
    </xf>
    <xf numFmtId="177" fontId="0" fillId="25" borderId="11" xfId="0" applyNumberFormat="1" applyFont="1" applyFill="1" applyBorder="1" applyAlignment="1">
      <alignment horizontal="left" vertical="center" wrapText="1"/>
    </xf>
    <xf numFmtId="177" fontId="0" fillId="24" borderId="11" xfId="0" applyNumberFormat="1" applyFont="1" applyFill="1" applyBorder="1" applyAlignment="1">
      <alignment horizontal="left" vertical="center"/>
    </xf>
    <xf numFmtId="0" fontId="0" fillId="24" borderId="11" xfId="0" applyFont="1" applyFill="1" applyBorder="1" applyAlignment="1">
      <alignment horizontal="left" vertical="center" wrapText="1"/>
    </xf>
    <xf numFmtId="177" fontId="0" fillId="26" borderId="11" xfId="0" applyNumberFormat="1" applyFont="1" applyFill="1" applyBorder="1" applyAlignment="1">
      <alignment horizontal="left" vertical="center" wrapText="1"/>
    </xf>
    <xf numFmtId="177" fontId="1" fillId="25" borderId="11" xfId="82" applyNumberFormat="1" applyFont="1" applyFill="1" applyBorder="1" applyAlignment="1">
      <alignment horizontal="left" vertical="center" wrapText="1"/>
      <protection/>
    </xf>
    <xf numFmtId="177" fontId="1" fillId="25" borderId="27" xfId="0" applyNumberFormat="1" applyFont="1" applyFill="1" applyBorder="1" applyAlignment="1">
      <alignment horizontal="left" vertical="center" wrapText="1"/>
    </xf>
    <xf numFmtId="177" fontId="0" fillId="24" borderId="10" xfId="0" applyNumberFormat="1" applyFont="1" applyFill="1" applyBorder="1" applyAlignment="1">
      <alignment horizontal="left" vertical="center" wrapText="1"/>
    </xf>
    <xf numFmtId="177" fontId="0" fillId="24" borderId="10" xfId="0" applyNumberFormat="1" applyFont="1" applyFill="1" applyBorder="1" applyAlignment="1">
      <alignment horizontal="left" vertical="center"/>
    </xf>
    <xf numFmtId="177" fontId="0" fillId="24" borderId="21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left" vertical="center" wrapText="1"/>
    </xf>
    <xf numFmtId="0" fontId="1" fillId="0" borderId="10" xfId="67" applyFont="1" applyFill="1" applyBorder="1" applyAlignment="1">
      <alignment horizontal="center" vertical="center" wrapText="1"/>
      <protection/>
    </xf>
    <xf numFmtId="0" fontId="1" fillId="0" borderId="10" xfId="67" applyFont="1" applyBorder="1" applyAlignment="1">
      <alignment horizontal="center" vertical="top" wrapText="1"/>
      <protection/>
    </xf>
    <xf numFmtId="0" fontId="1" fillId="0" borderId="10" xfId="67" applyFont="1" applyFill="1" applyBorder="1" applyAlignment="1">
      <alignment horizontal="center" vertical="top" wrapText="1"/>
      <protection/>
    </xf>
    <xf numFmtId="0" fontId="1" fillId="24" borderId="10" xfId="67" applyFont="1" applyFill="1" applyBorder="1" applyAlignment="1">
      <alignment horizontal="center"/>
      <protection/>
    </xf>
    <xf numFmtId="0" fontId="0" fillId="24" borderId="10" xfId="67" applyFont="1" applyFill="1" applyBorder="1" applyAlignment="1">
      <alignment horizontal="center" vertical="top" wrapText="1"/>
      <protection/>
    </xf>
    <xf numFmtId="0" fontId="0" fillId="24" borderId="10" xfId="67" applyFont="1" applyFill="1" applyBorder="1">
      <alignment/>
      <protection/>
    </xf>
    <xf numFmtId="0" fontId="0" fillId="24" borderId="10" xfId="67" applyFont="1" applyFill="1" applyBorder="1" applyAlignment="1">
      <alignment horizontal="center" vertical="center"/>
      <protection/>
    </xf>
    <xf numFmtId="0" fontId="1" fillId="24" borderId="10" xfId="67" applyFont="1" applyFill="1" applyBorder="1" applyAlignment="1">
      <alignment horizontal="center" vertical="center"/>
      <protection/>
    </xf>
  </cellXfs>
  <cellStyles count="73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3" xfId="66"/>
    <cellStyle name="Обычный 3" xfId="67"/>
    <cellStyle name="Обычный 4" xfId="68"/>
    <cellStyle name="Обычный 4 2" xfId="69"/>
    <cellStyle name="Обычный 5" xfId="70"/>
    <cellStyle name="Обычный 5 2 2" xfId="71"/>
    <cellStyle name="Обычный 7" xfId="72"/>
    <cellStyle name="Обычный_Книга1" xfId="73"/>
    <cellStyle name="Followed Hyperlink" xfId="74"/>
    <cellStyle name="Плохой" xfId="75"/>
    <cellStyle name="Пояснение" xfId="76"/>
    <cellStyle name="Примечание" xfId="77"/>
    <cellStyle name="Примечание 2" xfId="78"/>
    <cellStyle name="Percent" xfId="79"/>
    <cellStyle name="Процентный 2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view="pageBreakPreview" zoomScaleSheetLayoutView="100" zoomScalePageLayoutView="0" workbookViewId="0" topLeftCell="A1">
      <selection activeCell="D20" sqref="D20"/>
    </sheetView>
  </sheetViews>
  <sheetFormatPr defaultColWidth="9.00390625" defaultRowHeight="15.75"/>
  <cols>
    <col min="1" max="1" width="5.75390625" style="0" customWidth="1"/>
    <col min="2" max="2" width="34.375" style="0" customWidth="1"/>
    <col min="3" max="6" width="10.00390625" style="0" customWidth="1"/>
  </cols>
  <sheetData>
    <row r="1" spans="1:6" ht="15.75">
      <c r="A1" s="197"/>
      <c r="B1" s="197"/>
      <c r="C1" s="197"/>
      <c r="D1" s="19"/>
      <c r="E1" s="197"/>
      <c r="F1" s="19"/>
    </row>
    <row r="2" spans="1:6" ht="15.75">
      <c r="A2" s="197"/>
      <c r="B2" s="197"/>
      <c r="C2" s="197"/>
      <c r="D2" s="19"/>
      <c r="E2" s="197"/>
      <c r="F2" s="19" t="s">
        <v>1058</v>
      </c>
    </row>
    <row r="3" spans="1:6" ht="15.75">
      <c r="A3" s="197"/>
      <c r="B3" s="197"/>
      <c r="C3" s="197"/>
      <c r="D3" s="19"/>
      <c r="E3" s="197"/>
      <c r="F3" s="19" t="s">
        <v>34</v>
      </c>
    </row>
    <row r="4" spans="1:6" ht="15.75">
      <c r="A4" s="197"/>
      <c r="B4" s="197"/>
      <c r="C4" s="197"/>
      <c r="D4" s="19"/>
      <c r="E4" s="197"/>
      <c r="F4" s="19" t="s">
        <v>125</v>
      </c>
    </row>
    <row r="5" spans="1:6" ht="15.75">
      <c r="A5" s="197"/>
      <c r="B5" s="197"/>
      <c r="C5" s="197"/>
      <c r="D5" s="19"/>
      <c r="E5" s="197"/>
      <c r="F5" s="19"/>
    </row>
    <row r="6" spans="1:6" ht="53.25" customHeight="1">
      <c r="A6" s="257" t="s">
        <v>1059</v>
      </c>
      <c r="B6" s="257"/>
      <c r="C6" s="257"/>
      <c r="D6" s="257"/>
      <c r="E6" s="257"/>
      <c r="F6" s="257"/>
    </row>
    <row r="7" spans="1:6" ht="15.75">
      <c r="A7" s="137"/>
      <c r="B7" s="137"/>
      <c r="C7" s="137"/>
      <c r="D7" s="137"/>
      <c r="E7" s="137"/>
      <c r="F7" s="137"/>
    </row>
    <row r="8" spans="1:6" ht="18.75">
      <c r="A8" s="197"/>
      <c r="B8" s="197"/>
      <c r="C8" s="195"/>
      <c r="D8" s="195"/>
      <c r="E8" s="195"/>
      <c r="F8" s="195" t="s">
        <v>235</v>
      </c>
    </row>
    <row r="9" spans="1:6" ht="18.75">
      <c r="A9" s="197"/>
      <c r="B9" s="197"/>
      <c r="C9" s="195"/>
      <c r="D9" s="195"/>
      <c r="E9" s="195"/>
      <c r="F9" s="195" t="s">
        <v>124</v>
      </c>
    </row>
    <row r="10" spans="1:6" ht="18.75" customHeight="1">
      <c r="A10" s="197"/>
      <c r="B10" s="197"/>
      <c r="C10" s="258" t="s">
        <v>1145</v>
      </c>
      <c r="D10" s="258"/>
      <c r="E10" s="258"/>
      <c r="F10" s="258"/>
    </row>
    <row r="11" spans="1:6" ht="18.75">
      <c r="A11" s="197"/>
      <c r="B11" s="197"/>
      <c r="C11" s="196"/>
      <c r="D11" s="196"/>
      <c r="E11" s="196"/>
      <c r="F11" s="196" t="s">
        <v>1014</v>
      </c>
    </row>
    <row r="12" spans="1:6" ht="15.75">
      <c r="A12" s="197"/>
      <c r="B12" s="197"/>
      <c r="C12" s="19"/>
      <c r="D12" s="198"/>
      <c r="E12" s="19"/>
      <c r="F12" s="19" t="s">
        <v>35</v>
      </c>
    </row>
    <row r="13" spans="1:6" ht="15.75">
      <c r="A13" s="197"/>
      <c r="B13" s="197"/>
      <c r="C13" s="197"/>
      <c r="D13" s="19"/>
      <c r="E13" s="197"/>
      <c r="F13" s="19"/>
    </row>
    <row r="14" spans="1:6" ht="16.5" thickBot="1">
      <c r="A14" s="197"/>
      <c r="B14" s="197"/>
      <c r="C14" s="197"/>
      <c r="D14" s="19"/>
      <c r="E14" s="197"/>
      <c r="F14" s="19" t="s">
        <v>1060</v>
      </c>
    </row>
    <row r="15" spans="1:6" ht="31.5">
      <c r="A15" s="199" t="s">
        <v>96</v>
      </c>
      <c r="B15" s="240" t="s">
        <v>1061</v>
      </c>
      <c r="C15" s="259">
        <v>2012</v>
      </c>
      <c r="D15" s="260"/>
      <c r="E15" s="259">
        <v>2013</v>
      </c>
      <c r="F15" s="261"/>
    </row>
    <row r="16" spans="1:6" ht="15.75">
      <c r="A16" s="241"/>
      <c r="B16" s="216"/>
      <c r="C16" s="216" t="s">
        <v>1062</v>
      </c>
      <c r="D16" s="216" t="s">
        <v>1063</v>
      </c>
      <c r="E16" s="216" t="s">
        <v>1062</v>
      </c>
      <c r="F16" s="242" t="s">
        <v>1063</v>
      </c>
    </row>
    <row r="17" spans="1:6" ht="15.75">
      <c r="A17" s="243">
        <v>1</v>
      </c>
      <c r="B17" s="217">
        <v>2</v>
      </c>
      <c r="C17" s="218">
        <v>3</v>
      </c>
      <c r="D17" s="218">
        <v>4</v>
      </c>
      <c r="E17" s="218">
        <v>5</v>
      </c>
      <c r="F17" s="244">
        <v>6</v>
      </c>
    </row>
    <row r="18" spans="1:6" ht="31.5">
      <c r="A18" s="204" t="s">
        <v>1064</v>
      </c>
      <c r="B18" s="219" t="s">
        <v>1065</v>
      </c>
      <c r="C18" s="220">
        <v>11223.522880954479</v>
      </c>
      <c r="D18" s="220">
        <v>11251.703390415732</v>
      </c>
      <c r="E18" s="220">
        <v>12619.380187651139</v>
      </c>
      <c r="F18" s="245">
        <v>12502.034902619656</v>
      </c>
    </row>
    <row r="19" spans="1:6" ht="15.75">
      <c r="A19" s="200"/>
      <c r="B19" s="221" t="s">
        <v>1066</v>
      </c>
      <c r="C19" s="220"/>
      <c r="D19" s="222"/>
      <c r="E19" s="220"/>
      <c r="F19" s="201"/>
    </row>
    <row r="20" spans="1:6" ht="47.25">
      <c r="A20" s="200" t="s">
        <v>1</v>
      </c>
      <c r="B20" s="221" t="s">
        <v>1067</v>
      </c>
      <c r="C20" s="223">
        <v>11098.995152446681</v>
      </c>
      <c r="D20" s="224">
        <v>11101.870264606763</v>
      </c>
      <c r="E20" s="223">
        <v>12505.10010193504</v>
      </c>
      <c r="F20" s="202">
        <v>12341.948150712877</v>
      </c>
    </row>
    <row r="21" spans="1:6" ht="31.5">
      <c r="A21" s="200" t="s">
        <v>2</v>
      </c>
      <c r="B21" s="221" t="s">
        <v>1068</v>
      </c>
      <c r="C21" s="223">
        <v>124.5277285077964</v>
      </c>
      <c r="D21" s="224">
        <v>149.83312580896933</v>
      </c>
      <c r="E21" s="223">
        <v>114.28008571609887</v>
      </c>
      <c r="F21" s="202">
        <v>160.0867519067797</v>
      </c>
    </row>
    <row r="22" spans="1:6" ht="31.5">
      <c r="A22" s="204" t="s">
        <v>1069</v>
      </c>
      <c r="B22" s="219" t="s">
        <v>1070</v>
      </c>
      <c r="C22" s="220">
        <v>9192.889717700136</v>
      </c>
      <c r="D22" s="225">
        <v>8549.744861143528</v>
      </c>
      <c r="E22" s="220">
        <v>10713.290596901685</v>
      </c>
      <c r="F22" s="246">
        <v>10043.40724835</v>
      </c>
    </row>
    <row r="23" spans="1:6" ht="15.75">
      <c r="A23" s="204" t="s">
        <v>0</v>
      </c>
      <c r="B23" s="219" t="s">
        <v>1071</v>
      </c>
      <c r="C23" s="220">
        <v>2525.7340364303673</v>
      </c>
      <c r="D23" s="222">
        <v>2406.168656555209</v>
      </c>
      <c r="E23" s="220">
        <v>2969.8263744711903</v>
      </c>
      <c r="F23" s="201">
        <v>2950.36566246</v>
      </c>
    </row>
    <row r="24" spans="1:6" ht="15.75">
      <c r="A24" s="200"/>
      <c r="B24" s="221" t="s">
        <v>1066</v>
      </c>
      <c r="C24" s="223"/>
      <c r="D24" s="222"/>
      <c r="E24" s="223"/>
      <c r="F24" s="201"/>
    </row>
    <row r="25" spans="1:6" ht="15.75">
      <c r="A25" s="200" t="s">
        <v>1</v>
      </c>
      <c r="B25" s="221" t="s">
        <v>1072</v>
      </c>
      <c r="C25" s="223"/>
      <c r="D25" s="224"/>
      <c r="E25" s="223"/>
      <c r="F25" s="202"/>
    </row>
    <row r="26" spans="1:6" ht="31.5">
      <c r="A26" s="200" t="s">
        <v>2</v>
      </c>
      <c r="B26" s="221" t="s">
        <v>1073</v>
      </c>
      <c r="C26" s="223">
        <v>670.4283553254575</v>
      </c>
      <c r="D26" s="224">
        <v>618.6489636300001</v>
      </c>
      <c r="E26" s="223">
        <v>718.3843829042697</v>
      </c>
      <c r="F26" s="202">
        <v>694.7304551000001</v>
      </c>
    </row>
    <row r="27" spans="1:6" ht="15.75">
      <c r="A27" s="200" t="s">
        <v>6</v>
      </c>
      <c r="B27" s="221" t="s">
        <v>1074</v>
      </c>
      <c r="C27" s="223">
        <v>1855.3056811049096</v>
      </c>
      <c r="D27" s="223">
        <v>1787.519692925209</v>
      </c>
      <c r="E27" s="223">
        <v>2251.4419915669205</v>
      </c>
      <c r="F27" s="247">
        <v>2255.6352073599996</v>
      </c>
    </row>
    <row r="28" spans="1:6" ht="31.5">
      <c r="A28" s="204" t="s">
        <v>3</v>
      </c>
      <c r="B28" s="219" t="s">
        <v>1075</v>
      </c>
      <c r="C28" s="220">
        <v>3212.9586683956904</v>
      </c>
      <c r="D28" s="222">
        <v>3179.7272206400003</v>
      </c>
      <c r="E28" s="220">
        <v>3710.8923274642843</v>
      </c>
      <c r="F28" s="201">
        <v>3673.7218459199994</v>
      </c>
    </row>
    <row r="29" spans="1:6" ht="15.75">
      <c r="A29" s="204" t="s">
        <v>102</v>
      </c>
      <c r="B29" s="219" t="s">
        <v>1076</v>
      </c>
      <c r="C29" s="220">
        <v>1209.41674663</v>
      </c>
      <c r="D29" s="222">
        <v>993.4880811499999</v>
      </c>
      <c r="E29" s="220">
        <v>1542.7649190700001</v>
      </c>
      <c r="F29" s="201">
        <v>1246.0266369600001</v>
      </c>
    </row>
    <row r="30" spans="1:6" ht="15.75">
      <c r="A30" s="204" t="s">
        <v>104</v>
      </c>
      <c r="B30" s="219" t="s">
        <v>1077</v>
      </c>
      <c r="C30" s="220">
        <v>59.882593744406776</v>
      </c>
      <c r="D30" s="222">
        <v>51.18666952</v>
      </c>
      <c r="E30" s="220">
        <v>122.84785624</v>
      </c>
      <c r="F30" s="201">
        <v>100.58745714999999</v>
      </c>
    </row>
    <row r="31" spans="1:6" ht="15.75">
      <c r="A31" s="204" t="s">
        <v>121</v>
      </c>
      <c r="B31" s="219" t="s">
        <v>1078</v>
      </c>
      <c r="C31" s="220">
        <v>2184.8976724996714</v>
      </c>
      <c r="D31" s="222">
        <v>1919.1742332783194</v>
      </c>
      <c r="E31" s="220">
        <v>2366.95911965621</v>
      </c>
      <c r="F31" s="201">
        <v>2072.705645860001</v>
      </c>
    </row>
    <row r="32" spans="1:6" ht="15.75">
      <c r="A32" s="200"/>
      <c r="B32" s="221" t="s">
        <v>1066</v>
      </c>
      <c r="C32" s="223"/>
      <c r="D32" s="224"/>
      <c r="E32" s="223"/>
      <c r="F32" s="202"/>
    </row>
    <row r="33" spans="1:6" ht="15.75">
      <c r="A33" s="200" t="s">
        <v>1079</v>
      </c>
      <c r="B33" s="221" t="s">
        <v>1080</v>
      </c>
      <c r="C33" s="223">
        <v>406.80720894</v>
      </c>
      <c r="D33" s="224">
        <v>994.2233701359013</v>
      </c>
      <c r="E33" s="226">
        <v>1039.4347869657606</v>
      </c>
      <c r="F33" s="205">
        <v>1039.8488556189009</v>
      </c>
    </row>
    <row r="34" spans="1:6" ht="15.75">
      <c r="A34" s="200" t="s">
        <v>1081</v>
      </c>
      <c r="B34" s="221" t="s">
        <v>1082</v>
      </c>
      <c r="C34" s="223">
        <v>314.88664768996864</v>
      </c>
      <c r="D34" s="224">
        <v>306.04795234999995</v>
      </c>
      <c r="E34" s="223">
        <v>390.6124526680339</v>
      </c>
      <c r="F34" s="202">
        <v>360.6273572799999</v>
      </c>
    </row>
    <row r="35" spans="1:6" ht="15.75">
      <c r="A35" s="200" t="s">
        <v>1083</v>
      </c>
      <c r="B35" s="221" t="s">
        <v>1084</v>
      </c>
      <c r="C35" s="223"/>
      <c r="D35" s="224"/>
      <c r="E35" s="223"/>
      <c r="F35" s="202"/>
    </row>
    <row r="36" spans="1:6" ht="15.75">
      <c r="A36" s="204" t="s">
        <v>1085</v>
      </c>
      <c r="B36" s="219" t="s">
        <v>1086</v>
      </c>
      <c r="C36" s="220">
        <v>2030.6331632543424</v>
      </c>
      <c r="D36" s="225">
        <v>2701.958529272204</v>
      </c>
      <c r="E36" s="220">
        <v>1906.0895907494541</v>
      </c>
      <c r="F36" s="246">
        <v>2458.627654269656</v>
      </c>
    </row>
    <row r="37" spans="1:6" ht="31.5">
      <c r="A37" s="204" t="s">
        <v>1087</v>
      </c>
      <c r="B37" s="219" t="s">
        <v>1088</v>
      </c>
      <c r="C37" s="220">
        <v>-1548.2764193528456</v>
      </c>
      <c r="D37" s="225">
        <v>-1475.9572914799992</v>
      </c>
      <c r="E37" s="220">
        <v>-1943.1595492306726</v>
      </c>
      <c r="F37" s="246">
        <v>-1640.3741278899997</v>
      </c>
    </row>
    <row r="38" spans="1:6" ht="15.75">
      <c r="A38" s="200" t="s">
        <v>0</v>
      </c>
      <c r="B38" s="221" t="s">
        <v>1089</v>
      </c>
      <c r="C38" s="223">
        <v>1977.0694766121997</v>
      </c>
      <c r="D38" s="224">
        <v>5243.18506157</v>
      </c>
      <c r="E38" s="223">
        <v>1573.79321354</v>
      </c>
      <c r="F38" s="202">
        <v>5641.28133223</v>
      </c>
    </row>
    <row r="39" spans="1:6" ht="15.75">
      <c r="A39" s="200"/>
      <c r="B39" s="221" t="s">
        <v>1090</v>
      </c>
      <c r="C39" s="223"/>
      <c r="D39" s="224"/>
      <c r="E39" s="223"/>
      <c r="F39" s="202"/>
    </row>
    <row r="40" spans="1:6" ht="31.5">
      <c r="A40" s="200" t="s">
        <v>1</v>
      </c>
      <c r="B40" s="221" t="s">
        <v>1091</v>
      </c>
      <c r="C40" s="223">
        <v>0</v>
      </c>
      <c r="D40" s="224">
        <v>0.044332430000000006</v>
      </c>
      <c r="E40" s="223">
        <v>0</v>
      </c>
      <c r="F40" s="202">
        <v>0.0014254299999999999</v>
      </c>
    </row>
    <row r="41" spans="1:6" ht="15.75">
      <c r="A41" s="200" t="s">
        <v>2</v>
      </c>
      <c r="B41" s="227" t="s">
        <v>1092</v>
      </c>
      <c r="C41" s="228">
        <v>8.303835770000003</v>
      </c>
      <c r="D41" s="229">
        <v>21.002266640000002</v>
      </c>
      <c r="E41" s="228">
        <v>6.077610299999999</v>
      </c>
      <c r="F41" s="206">
        <v>62.17458162</v>
      </c>
    </row>
    <row r="42" spans="1:6" ht="15.75">
      <c r="A42" s="200" t="s">
        <v>3</v>
      </c>
      <c r="B42" s="221" t="s">
        <v>1093</v>
      </c>
      <c r="C42" s="223">
        <v>3525.345895965045</v>
      </c>
      <c r="D42" s="224">
        <v>6719.142353049999</v>
      </c>
      <c r="E42" s="223">
        <v>3516.9527627706725</v>
      </c>
      <c r="F42" s="202">
        <v>7281.65546012</v>
      </c>
    </row>
    <row r="43" spans="1:6" ht="15.75">
      <c r="A43" s="200"/>
      <c r="B43" s="221" t="s">
        <v>1090</v>
      </c>
      <c r="C43" s="223"/>
      <c r="D43" s="224"/>
      <c r="E43" s="223"/>
      <c r="F43" s="202"/>
    </row>
    <row r="44" spans="1:6" ht="31.5">
      <c r="A44" s="200" t="s">
        <v>4</v>
      </c>
      <c r="B44" s="221" t="s">
        <v>1094</v>
      </c>
      <c r="C44" s="223">
        <v>176.5141573336066</v>
      </c>
      <c r="D44" s="224">
        <v>121.51152634</v>
      </c>
      <c r="E44" s="223">
        <v>261.8580229800016</v>
      </c>
      <c r="F44" s="202">
        <v>188.81361963999998</v>
      </c>
    </row>
    <row r="45" spans="1:6" ht="31.5">
      <c r="A45" s="204" t="s">
        <v>1095</v>
      </c>
      <c r="B45" s="219" t="s">
        <v>1096</v>
      </c>
      <c r="C45" s="220">
        <v>482.3567439014969</v>
      </c>
      <c r="D45" s="225">
        <v>1226.0012377922048</v>
      </c>
      <c r="E45" s="220">
        <v>-37.069958481218464</v>
      </c>
      <c r="F45" s="246">
        <v>818.2535263796563</v>
      </c>
    </row>
    <row r="46" spans="1:6" ht="15.75">
      <c r="A46" s="204" t="s">
        <v>1097</v>
      </c>
      <c r="B46" s="219" t="s">
        <v>1098</v>
      </c>
      <c r="C46" s="220">
        <v>-309.311232681958</v>
      </c>
      <c r="D46" s="225">
        <v>-348.22580000000005</v>
      </c>
      <c r="E46" s="220">
        <v>-150</v>
      </c>
      <c r="F46" s="246">
        <v>-280.68998600000003</v>
      </c>
    </row>
    <row r="47" spans="1:6" ht="15.75">
      <c r="A47" s="204" t="s">
        <v>1099</v>
      </c>
      <c r="B47" s="219" t="s">
        <v>1100</v>
      </c>
      <c r="C47" s="220">
        <v>173.04551121953887</v>
      </c>
      <c r="D47" s="220">
        <v>877.7754377922048</v>
      </c>
      <c r="E47" s="220">
        <v>-187.06995848121846</v>
      </c>
      <c r="F47" s="245">
        <v>537.5635403796562</v>
      </c>
    </row>
    <row r="48" spans="1:6" ht="31.5">
      <c r="A48" s="204" t="s">
        <v>1101</v>
      </c>
      <c r="B48" s="219" t="s">
        <v>1102</v>
      </c>
      <c r="C48" s="220"/>
      <c r="D48" s="224"/>
      <c r="E48" s="220"/>
      <c r="F48" s="202"/>
    </row>
    <row r="49" spans="1:6" ht="15.75">
      <c r="A49" s="200"/>
      <c r="B49" s="221" t="s">
        <v>1066</v>
      </c>
      <c r="C49" s="223"/>
      <c r="D49" s="224"/>
      <c r="E49" s="223"/>
      <c r="F49" s="202"/>
    </row>
    <row r="50" spans="1:6" ht="15.75">
      <c r="A50" s="200" t="s">
        <v>0</v>
      </c>
      <c r="B50" s="221" t="s">
        <v>1103</v>
      </c>
      <c r="C50" s="223"/>
      <c r="D50" s="224"/>
      <c r="E50" s="223"/>
      <c r="F50" s="202"/>
    </row>
    <row r="51" spans="1:6" ht="15.75">
      <c r="A51" s="207" t="s">
        <v>3</v>
      </c>
      <c r="B51" s="221" t="s">
        <v>1104</v>
      </c>
      <c r="C51" s="223"/>
      <c r="D51" s="224"/>
      <c r="E51" s="223"/>
      <c r="F51" s="202"/>
    </row>
    <row r="52" spans="1:6" ht="15.75">
      <c r="A52" s="200" t="s">
        <v>102</v>
      </c>
      <c r="B52" s="221" t="s">
        <v>1105</v>
      </c>
      <c r="C52" s="223"/>
      <c r="D52" s="222"/>
      <c r="E52" s="223"/>
      <c r="F52" s="201"/>
    </row>
    <row r="53" spans="1:6" ht="15.75">
      <c r="A53" s="200" t="s">
        <v>104</v>
      </c>
      <c r="B53" s="221" t="s">
        <v>1106</v>
      </c>
      <c r="C53" s="220">
        <v>173.04551121953887</v>
      </c>
      <c r="D53" s="225">
        <v>877.7754377922048</v>
      </c>
      <c r="E53" s="220"/>
      <c r="F53" s="246"/>
    </row>
    <row r="54" spans="1:6" ht="31.5">
      <c r="A54" s="204" t="s">
        <v>1107</v>
      </c>
      <c r="B54" s="219" t="s">
        <v>1108</v>
      </c>
      <c r="C54" s="220">
        <v>374.34545850252806</v>
      </c>
      <c r="D54" s="222">
        <v>0</v>
      </c>
      <c r="E54" s="220">
        <v>0</v>
      </c>
      <c r="F54" s="201">
        <v>0</v>
      </c>
    </row>
    <row r="55" spans="1:6" ht="15.75">
      <c r="A55" s="200" t="s">
        <v>0</v>
      </c>
      <c r="B55" s="230" t="s">
        <v>1109</v>
      </c>
      <c r="C55" s="231">
        <v>384.34545850252806</v>
      </c>
      <c r="D55" s="224">
        <v>0</v>
      </c>
      <c r="E55" s="231"/>
      <c r="F55" s="202"/>
    </row>
    <row r="56" spans="1:6" ht="31.5">
      <c r="A56" s="200" t="s">
        <v>3</v>
      </c>
      <c r="B56" s="221" t="s">
        <v>1110</v>
      </c>
      <c r="C56" s="223">
        <v>10</v>
      </c>
      <c r="D56" s="224"/>
      <c r="E56" s="223"/>
      <c r="F56" s="202"/>
    </row>
    <row r="57" spans="1:6" ht="15.75">
      <c r="A57" s="200"/>
      <c r="B57" s="221" t="s">
        <v>1111</v>
      </c>
      <c r="C57" s="223"/>
      <c r="D57" s="224"/>
      <c r="E57" s="223"/>
      <c r="F57" s="202"/>
    </row>
    <row r="58" spans="1:6" ht="31.5">
      <c r="A58" s="204" t="s">
        <v>1112</v>
      </c>
      <c r="B58" s="219" t="s">
        <v>1113</v>
      </c>
      <c r="C58" s="220">
        <v>71.53813559322035</v>
      </c>
      <c r="D58" s="232">
        <v>62.4831618644068</v>
      </c>
      <c r="E58" s="220">
        <v>0</v>
      </c>
      <c r="F58" s="248">
        <v>0</v>
      </c>
    </row>
    <row r="59" spans="1:6" ht="15.75">
      <c r="A59" s="200" t="s">
        <v>0</v>
      </c>
      <c r="B59" s="230" t="s">
        <v>1114</v>
      </c>
      <c r="C59" s="223">
        <v>71.53813559322035</v>
      </c>
      <c r="D59" s="223">
        <v>62.4831618644068</v>
      </c>
      <c r="E59" s="223"/>
      <c r="F59" s="247"/>
    </row>
    <row r="60" spans="1:6" ht="31.5">
      <c r="A60" s="200" t="s">
        <v>3</v>
      </c>
      <c r="B60" s="221" t="s">
        <v>1115</v>
      </c>
      <c r="C60" s="223"/>
      <c r="D60" s="223"/>
      <c r="E60" s="223"/>
      <c r="F60" s="247"/>
    </row>
    <row r="61" spans="1:6" ht="15.75">
      <c r="A61" s="200"/>
      <c r="B61" s="221" t="s">
        <v>1111</v>
      </c>
      <c r="C61" s="223"/>
      <c r="D61" s="224"/>
      <c r="E61" s="223"/>
      <c r="F61" s="202"/>
    </row>
    <row r="62" spans="1:6" ht="15.75">
      <c r="A62" s="204" t="s">
        <v>1116</v>
      </c>
      <c r="B62" s="219" t="s">
        <v>1117</v>
      </c>
      <c r="C62" s="220">
        <v>2400.007288135593</v>
      </c>
      <c r="D62" s="222">
        <v>2136.976585779661</v>
      </c>
      <c r="E62" s="233">
        <v>2294.677788892991</v>
      </c>
      <c r="F62" s="249">
        <v>2066.4645</v>
      </c>
    </row>
    <row r="63" spans="1:6" ht="15.75">
      <c r="A63" s="204"/>
      <c r="B63" s="221" t="s">
        <v>1118</v>
      </c>
      <c r="C63" s="223"/>
      <c r="D63" s="224"/>
      <c r="E63" s="231"/>
      <c r="F63" s="208"/>
    </row>
    <row r="64" spans="1:6" ht="31.5">
      <c r="A64" s="200" t="s">
        <v>0</v>
      </c>
      <c r="B64" s="221" t="s">
        <v>1119</v>
      </c>
      <c r="C64" s="231">
        <v>2400.007288135593</v>
      </c>
      <c r="D64" s="223">
        <v>2136.976585779661</v>
      </c>
      <c r="E64" s="231">
        <v>2294.677788892991</v>
      </c>
      <c r="F64" s="250">
        <v>2066.4645</v>
      </c>
    </row>
    <row r="65" spans="1:6" ht="15.75">
      <c r="A65" s="200" t="s">
        <v>1</v>
      </c>
      <c r="B65" s="221" t="s">
        <v>1120</v>
      </c>
      <c r="C65" s="220"/>
      <c r="D65" s="224"/>
      <c r="E65" s="233"/>
      <c r="F65" s="208"/>
    </row>
    <row r="66" spans="1:6" ht="15.75">
      <c r="A66" s="200" t="s">
        <v>3</v>
      </c>
      <c r="B66" s="221" t="s">
        <v>1121</v>
      </c>
      <c r="C66" s="220"/>
      <c r="D66" s="224"/>
      <c r="E66" s="233"/>
      <c r="F66" s="208"/>
    </row>
    <row r="67" spans="1:6" ht="15.75">
      <c r="A67" s="204" t="s">
        <v>1122</v>
      </c>
      <c r="B67" s="219" t="s">
        <v>1123</v>
      </c>
      <c r="C67" s="220">
        <v>656.2373389830509</v>
      </c>
      <c r="D67" s="220">
        <v>656.2373389830509</v>
      </c>
      <c r="E67" s="233">
        <v>906.722</v>
      </c>
      <c r="F67" s="251">
        <v>1245.0977</v>
      </c>
    </row>
    <row r="68" spans="1:6" ht="15.75">
      <c r="A68" s="204"/>
      <c r="B68" s="221" t="s">
        <v>1124</v>
      </c>
      <c r="C68" s="223"/>
      <c r="D68" s="224"/>
      <c r="E68" s="231"/>
      <c r="F68" s="208"/>
    </row>
    <row r="69" spans="1:6" ht="15.75">
      <c r="A69" s="200" t="s">
        <v>0</v>
      </c>
      <c r="B69" s="221" t="s">
        <v>1125</v>
      </c>
      <c r="C69" s="231">
        <v>656.2373389830509</v>
      </c>
      <c r="D69" s="235">
        <v>656.2373389830509</v>
      </c>
      <c r="E69" s="231">
        <v>906.722</v>
      </c>
      <c r="F69" s="209">
        <v>1245.0977</v>
      </c>
    </row>
    <row r="70" spans="1:6" ht="15.75">
      <c r="A70" s="200" t="s">
        <v>1</v>
      </c>
      <c r="B70" s="221" t="s">
        <v>1120</v>
      </c>
      <c r="C70" s="220"/>
      <c r="D70" s="234"/>
      <c r="E70" s="233"/>
      <c r="F70" s="210"/>
    </row>
    <row r="71" spans="1:6" ht="15.75">
      <c r="A71" s="200" t="s">
        <v>3</v>
      </c>
      <c r="B71" s="221" t="s">
        <v>1121</v>
      </c>
      <c r="C71" s="220"/>
      <c r="D71" s="234"/>
      <c r="E71" s="233"/>
      <c r="F71" s="210"/>
    </row>
    <row r="72" spans="1:6" ht="15.75">
      <c r="A72" s="204" t="s">
        <v>1126</v>
      </c>
      <c r="B72" s="219" t="s">
        <v>1127</v>
      </c>
      <c r="C72" s="220"/>
      <c r="D72" s="224"/>
      <c r="E72" s="220"/>
      <c r="F72" s="202"/>
    </row>
    <row r="73" spans="1:6" ht="15.75">
      <c r="A73" s="204" t="s">
        <v>1128</v>
      </c>
      <c r="B73" s="219" t="s">
        <v>1129</v>
      </c>
      <c r="C73" s="220"/>
      <c r="D73" s="222"/>
      <c r="E73" s="220"/>
      <c r="F73" s="201"/>
    </row>
    <row r="74" spans="1:6" ht="15.75">
      <c r="A74" s="200" t="s">
        <v>0</v>
      </c>
      <c r="B74" s="221" t="s">
        <v>1130</v>
      </c>
      <c r="C74" s="223"/>
      <c r="D74" s="224"/>
      <c r="E74" s="223"/>
      <c r="F74" s="202"/>
    </row>
    <row r="75" spans="1:6" ht="15.75">
      <c r="A75" s="200" t="s">
        <v>3</v>
      </c>
      <c r="B75" s="221" t="s">
        <v>1131</v>
      </c>
      <c r="C75" s="223"/>
      <c r="D75" s="236"/>
      <c r="E75" s="223"/>
      <c r="F75" s="252"/>
    </row>
    <row r="76" spans="1:6" ht="31.5">
      <c r="A76" s="204" t="s">
        <v>1132</v>
      </c>
      <c r="B76" s="219" t="s">
        <v>1133</v>
      </c>
      <c r="C76" s="220">
        <v>2082.0178983050837</v>
      </c>
      <c r="D76" s="220">
        <v>2082.9683898305084</v>
      </c>
      <c r="E76" s="220">
        <v>2544</v>
      </c>
      <c r="F76" s="245">
        <v>2554.3062</v>
      </c>
    </row>
    <row r="77" spans="1:6" ht="15.75">
      <c r="A77" s="204" t="s">
        <v>1134</v>
      </c>
      <c r="B77" s="219" t="s">
        <v>1135</v>
      </c>
      <c r="C77" s="220">
        <v>5441.882405457857</v>
      </c>
      <c r="D77" s="220">
        <v>4940.922954509322</v>
      </c>
      <c r="E77" s="220">
        <v>4855.753804883264</v>
      </c>
      <c r="F77" s="245">
        <v>3224.36794645</v>
      </c>
    </row>
    <row r="78" spans="1:6" ht="15.75">
      <c r="A78" s="204"/>
      <c r="B78" s="221" t="s">
        <v>1120</v>
      </c>
      <c r="C78" s="220"/>
      <c r="D78" s="236"/>
      <c r="E78" s="220"/>
      <c r="F78" s="252"/>
    </row>
    <row r="79" spans="1:6" ht="47.25">
      <c r="A79" s="204" t="s">
        <v>1134</v>
      </c>
      <c r="B79" s="219" t="s">
        <v>1136</v>
      </c>
      <c r="C79" s="220">
        <v>17764.155679600575</v>
      </c>
      <c r="D79" s="220">
        <v>20777.316589460308</v>
      </c>
      <c r="E79" s="220">
        <v>19031.85119008413</v>
      </c>
      <c r="F79" s="245">
        <v>22764.086934849656</v>
      </c>
    </row>
    <row r="80" spans="1:6" ht="63">
      <c r="A80" s="204" t="s">
        <v>1137</v>
      </c>
      <c r="B80" s="219" t="s">
        <v>1138</v>
      </c>
      <c r="C80" s="220">
        <v>17708.745679600575</v>
      </c>
      <c r="D80" s="220">
        <v>19681.0541001959</v>
      </c>
      <c r="E80" s="220">
        <v>18599.95424548562</v>
      </c>
      <c r="F80" s="245">
        <v>20829.19170396</v>
      </c>
    </row>
    <row r="81" spans="1:6" ht="31.5">
      <c r="A81" s="204"/>
      <c r="B81" s="219" t="s">
        <v>1139</v>
      </c>
      <c r="C81" s="220">
        <v>55.409999999999854</v>
      </c>
      <c r="D81" s="220">
        <v>1096.262489264409</v>
      </c>
      <c r="E81" s="220">
        <v>431.89694459850944</v>
      </c>
      <c r="F81" s="245">
        <v>1934.895230889655</v>
      </c>
    </row>
    <row r="82" spans="1:6" ht="15.75">
      <c r="A82" s="200"/>
      <c r="B82" s="221"/>
      <c r="C82" s="237"/>
      <c r="D82" s="238"/>
      <c r="E82" s="237"/>
      <c r="F82" s="253"/>
    </row>
    <row r="83" spans="1:6" ht="15.75">
      <c r="A83" s="200"/>
      <c r="B83" s="219" t="s">
        <v>18</v>
      </c>
      <c r="C83" s="237"/>
      <c r="D83" s="238"/>
      <c r="E83" s="237"/>
      <c r="F83" s="253"/>
    </row>
    <row r="84" spans="1:6" ht="15.75">
      <c r="A84" s="200" t="s">
        <v>0</v>
      </c>
      <c r="B84" s="221" t="s">
        <v>1140</v>
      </c>
      <c r="C84" s="239">
        <v>1868.2876478651035</v>
      </c>
      <c r="D84" s="239">
        <v>2341.000845282205</v>
      </c>
      <c r="E84" s="239">
        <v>1767.5529835687832</v>
      </c>
      <c r="F84" s="211">
        <v>2253.093782979656</v>
      </c>
    </row>
    <row r="85" spans="1:6" ht="15.75">
      <c r="A85" s="200" t="s">
        <v>1141</v>
      </c>
      <c r="B85" s="221" t="s">
        <v>1142</v>
      </c>
      <c r="C85" s="239">
        <v>5696.7738</v>
      </c>
      <c r="D85" s="239">
        <v>5392.75</v>
      </c>
      <c r="E85" s="239">
        <v>7163.338126663729</v>
      </c>
      <c r="F85" s="211">
        <v>6574.306</v>
      </c>
    </row>
    <row r="86" spans="1:6" ht="16.5" thickBot="1">
      <c r="A86" s="203" t="s">
        <v>1143</v>
      </c>
      <c r="B86" s="254" t="s">
        <v>1144</v>
      </c>
      <c r="C86" s="255">
        <v>103.4741582862005</v>
      </c>
      <c r="D86" s="255">
        <v>104.40361104380472</v>
      </c>
      <c r="E86" s="255">
        <v>118.95541589302472</v>
      </c>
      <c r="F86" s="212">
        <v>117.9537172804307</v>
      </c>
    </row>
    <row r="87" spans="1:6" ht="15.75">
      <c r="A87" s="197"/>
      <c r="B87" s="197"/>
      <c r="C87" s="197"/>
      <c r="D87" s="197"/>
      <c r="E87" s="197"/>
      <c r="F87" s="197"/>
    </row>
    <row r="88" spans="1:6" ht="15.75">
      <c r="A88" s="213"/>
      <c r="B88" s="214"/>
      <c r="C88" s="197"/>
      <c r="D88" s="215"/>
      <c r="E88" s="197"/>
      <c r="F88" s="215"/>
    </row>
    <row r="89" spans="1:6" ht="15.75">
      <c r="A89" s="197"/>
      <c r="B89" s="197"/>
      <c r="C89" s="197"/>
      <c r="D89" s="197"/>
      <c r="E89" s="197"/>
      <c r="F89" s="197"/>
    </row>
    <row r="90" spans="1:6" ht="15.75">
      <c r="A90" s="92"/>
      <c r="B90" s="197"/>
      <c r="C90" s="197"/>
      <c r="D90" s="19"/>
      <c r="E90" s="197"/>
      <c r="F90" s="19"/>
    </row>
  </sheetData>
  <sheetProtection/>
  <mergeCells count="4">
    <mergeCell ref="A6:F6"/>
    <mergeCell ref="C10:F10"/>
    <mergeCell ref="C15:D15"/>
    <mergeCell ref="E15:F15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2:U1011"/>
  <sheetViews>
    <sheetView view="pageBreakPreview" zoomScale="79" zoomScaleNormal="75" zoomScaleSheetLayoutView="79" workbookViewId="0" topLeftCell="A976">
      <selection activeCell="D17" sqref="D17"/>
    </sheetView>
  </sheetViews>
  <sheetFormatPr defaultColWidth="9.00390625" defaultRowHeight="15.75"/>
  <cols>
    <col min="1" max="1" width="11.25390625" style="1" customWidth="1"/>
    <col min="2" max="2" width="46.00390625" style="1" customWidth="1"/>
    <col min="3" max="3" width="14.50390625" style="17" customWidth="1"/>
    <col min="4" max="4" width="13.50390625" style="17" customWidth="1"/>
    <col min="5" max="5" width="16.00390625" style="61" customWidth="1"/>
    <col min="6" max="6" width="17.125" style="17" customWidth="1"/>
    <col min="7" max="7" width="16.00390625" style="17" customWidth="1"/>
    <col min="8" max="8" width="14.50390625" style="17" customWidth="1"/>
    <col min="9" max="9" width="14.00390625" style="17" customWidth="1"/>
    <col min="10" max="10" width="12.25390625" style="64" customWidth="1"/>
    <col min="11" max="11" width="13.875" style="17" customWidth="1"/>
    <col min="12" max="12" width="12.50390625" style="17" customWidth="1"/>
    <col min="13" max="13" width="33.75390625" style="17" customWidth="1"/>
    <col min="14" max="22" width="9.00390625" style="1" customWidth="1"/>
    <col min="23" max="16384" width="9.00390625" style="1" customWidth="1"/>
  </cols>
  <sheetData>
    <row r="2" spans="12:13" ht="15.75">
      <c r="L2" s="271" t="s">
        <v>239</v>
      </c>
      <c r="M2" s="271"/>
    </row>
    <row r="3" spans="11:13" ht="15.75">
      <c r="K3" s="271" t="s">
        <v>34</v>
      </c>
      <c r="L3" s="271"/>
      <c r="M3" s="271"/>
    </row>
    <row r="4" spans="11:13" ht="15.75">
      <c r="K4" s="271" t="s">
        <v>45</v>
      </c>
      <c r="L4" s="271"/>
      <c r="M4" s="271"/>
    </row>
    <row r="6" spans="1:13" ht="20.25">
      <c r="A6" s="272" t="s">
        <v>240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</row>
    <row r="7" spans="11:13" ht="18.75">
      <c r="K7" s="266"/>
      <c r="L7" s="266"/>
      <c r="M7" s="266"/>
    </row>
    <row r="8" spans="11:13" ht="18.75">
      <c r="K8" s="266" t="s">
        <v>235</v>
      </c>
      <c r="L8" s="266"/>
      <c r="M8" s="266"/>
    </row>
    <row r="9" spans="11:13" ht="18.75">
      <c r="K9" s="266" t="s">
        <v>124</v>
      </c>
      <c r="L9" s="266"/>
      <c r="M9" s="266"/>
    </row>
    <row r="10" spans="10:13" ht="18.75">
      <c r="J10" s="258" t="s">
        <v>1012</v>
      </c>
      <c r="K10" s="258"/>
      <c r="L10" s="258"/>
      <c r="M10" s="258"/>
    </row>
    <row r="11" spans="1:13" ht="18.75">
      <c r="A11" s="6"/>
      <c r="J11" s="20"/>
      <c r="K11" s="270" t="s">
        <v>1014</v>
      </c>
      <c r="L11" s="270"/>
      <c r="M11" s="270"/>
    </row>
    <row r="12" spans="1:13" ht="18.75">
      <c r="A12" s="6"/>
      <c r="L12" s="73" t="s">
        <v>35</v>
      </c>
      <c r="M12" s="73"/>
    </row>
    <row r="13" ht="15.75">
      <c r="A13" s="6"/>
    </row>
    <row r="14" spans="3:13" ht="16.5" thickBot="1">
      <c r="C14" s="18"/>
      <c r="D14" s="128"/>
      <c r="E14" s="18"/>
      <c r="F14" s="18"/>
      <c r="G14" s="18"/>
      <c r="H14" s="18"/>
      <c r="I14" s="18"/>
      <c r="J14" s="159"/>
      <c r="K14" s="18"/>
      <c r="L14" s="18"/>
      <c r="M14" s="18"/>
    </row>
    <row r="15" spans="1:13" ht="15.75" customHeight="1">
      <c r="A15" s="280" t="s">
        <v>7</v>
      </c>
      <c r="B15" s="262" t="s">
        <v>11</v>
      </c>
      <c r="C15" s="262" t="s">
        <v>43</v>
      </c>
      <c r="D15" s="283" t="s">
        <v>37</v>
      </c>
      <c r="E15" s="284"/>
      <c r="F15" s="274" t="s">
        <v>46</v>
      </c>
      <c r="G15" s="274" t="s">
        <v>42</v>
      </c>
      <c r="H15" s="262" t="s">
        <v>44</v>
      </c>
      <c r="I15" s="262" t="s">
        <v>28</v>
      </c>
      <c r="J15" s="262"/>
      <c r="K15" s="262"/>
      <c r="L15" s="262"/>
      <c r="M15" s="267" t="s">
        <v>8</v>
      </c>
    </row>
    <row r="16" spans="1:13" ht="74.25" customHeight="1" thickBot="1">
      <c r="A16" s="281"/>
      <c r="B16" s="263"/>
      <c r="C16" s="263"/>
      <c r="D16" s="285"/>
      <c r="E16" s="286"/>
      <c r="F16" s="275"/>
      <c r="G16" s="275"/>
      <c r="H16" s="263"/>
      <c r="I16" s="263" t="s">
        <v>17</v>
      </c>
      <c r="J16" s="263" t="s">
        <v>22</v>
      </c>
      <c r="K16" s="263" t="s">
        <v>20</v>
      </c>
      <c r="L16" s="263"/>
      <c r="M16" s="268"/>
    </row>
    <row r="17" spans="1:21" ht="95.25" thickBot="1">
      <c r="A17" s="282"/>
      <c r="B17" s="264"/>
      <c r="C17" s="264"/>
      <c r="D17" s="70" t="s">
        <v>29</v>
      </c>
      <c r="E17" s="70" t="s">
        <v>30</v>
      </c>
      <c r="F17" s="276"/>
      <c r="G17" s="276"/>
      <c r="H17" s="264"/>
      <c r="I17" s="264"/>
      <c r="J17" s="265"/>
      <c r="K17" s="70" t="s">
        <v>19</v>
      </c>
      <c r="L17" s="70" t="s">
        <v>21</v>
      </c>
      <c r="M17" s="269"/>
      <c r="O17" s="27"/>
      <c r="P17" s="30"/>
      <c r="Q17" s="31"/>
      <c r="R17" s="31"/>
      <c r="S17" s="31"/>
      <c r="T17" s="31"/>
      <c r="U17" s="32"/>
    </row>
    <row r="18" spans="1:21" s="34" customFormat="1" ht="15.75">
      <c r="A18" s="81"/>
      <c r="B18" s="82" t="s">
        <v>12</v>
      </c>
      <c r="C18" s="83">
        <f aca="true" t="shared" si="0" ref="C18:I18">C19+C755+C977+C987+C986</f>
        <v>13136.053110314948</v>
      </c>
      <c r="D18" s="83">
        <f t="shared" si="0"/>
        <v>5238.565031697754</v>
      </c>
      <c r="E18" s="83">
        <f t="shared" si="0"/>
        <v>3511.06058111679</v>
      </c>
      <c r="F18" s="83">
        <f t="shared" si="0"/>
        <v>3224.36885794</v>
      </c>
      <c r="G18" s="83">
        <f t="shared" si="0"/>
        <v>2398.8237159519995</v>
      </c>
      <c r="H18" s="83">
        <f t="shared" si="0"/>
        <v>10189.47440025516</v>
      </c>
      <c r="I18" s="83">
        <f t="shared" si="0"/>
        <v>-1727.5044505809628</v>
      </c>
      <c r="J18" s="138">
        <f>E18/D18</f>
        <v>0.6702332718734807</v>
      </c>
      <c r="K18" s="83"/>
      <c r="L18" s="83"/>
      <c r="M18" s="84"/>
      <c r="P18" s="148"/>
      <c r="Q18" s="50"/>
      <c r="R18" s="50"/>
      <c r="S18" s="50"/>
      <c r="T18" s="50"/>
      <c r="U18" s="149"/>
    </row>
    <row r="19" spans="1:21" s="34" customFormat="1" ht="15.75">
      <c r="A19" s="76" t="s">
        <v>0</v>
      </c>
      <c r="B19" s="77" t="s">
        <v>27</v>
      </c>
      <c r="C19" s="129">
        <f aca="true" t="shared" si="1" ref="C19:I19">C20+C169+C192+C217+C219</f>
        <v>11073.489646745946</v>
      </c>
      <c r="D19" s="129">
        <f t="shared" si="1"/>
        <v>4056.6897958452537</v>
      </c>
      <c r="E19" s="129">
        <f t="shared" si="1"/>
        <v>2345.28061000473</v>
      </c>
      <c r="F19" s="129">
        <f t="shared" si="1"/>
        <v>2491.2841295</v>
      </c>
      <c r="G19" s="129">
        <f t="shared" si="1"/>
        <v>1578.030717746</v>
      </c>
      <c r="H19" s="129">
        <f t="shared" si="1"/>
        <v>9030.530751311218</v>
      </c>
      <c r="I19" s="129">
        <f t="shared" si="1"/>
        <v>-1711.4091858405227</v>
      </c>
      <c r="J19" s="138">
        <f>E19/D19</f>
        <v>0.5781266816128509</v>
      </c>
      <c r="K19" s="80"/>
      <c r="L19" s="80"/>
      <c r="M19" s="79"/>
      <c r="P19" s="148"/>
      <c r="Q19" s="50"/>
      <c r="R19" s="50"/>
      <c r="S19" s="50"/>
      <c r="T19" s="50"/>
      <c r="U19" s="149"/>
    </row>
    <row r="20" spans="1:21" s="34" customFormat="1" ht="31.5">
      <c r="A20" s="85" t="s">
        <v>1</v>
      </c>
      <c r="B20" s="77" t="s">
        <v>24</v>
      </c>
      <c r="C20" s="80">
        <f aca="true" t="shared" si="2" ref="C20:I20">SUM(C22:C168)</f>
        <v>6590.711285796199</v>
      </c>
      <c r="D20" s="80">
        <f t="shared" si="2"/>
        <v>2675.5838147404547</v>
      </c>
      <c r="E20" s="129">
        <f t="shared" si="2"/>
        <v>1077.31427597588</v>
      </c>
      <c r="F20" s="80">
        <f t="shared" si="2"/>
        <v>1210.4893495000001</v>
      </c>
      <c r="G20" s="129">
        <f t="shared" si="2"/>
        <v>617.89661333</v>
      </c>
      <c r="H20" s="129">
        <f t="shared" si="2"/>
        <v>5513.397009820319</v>
      </c>
      <c r="I20" s="129">
        <f t="shared" si="2"/>
        <v>-1598.2695387645745</v>
      </c>
      <c r="J20" s="138">
        <f>E20/D20</f>
        <v>0.4026464317958154</v>
      </c>
      <c r="K20" s="80"/>
      <c r="L20" s="80"/>
      <c r="M20" s="79"/>
      <c r="P20" s="148"/>
      <c r="Q20" s="50"/>
      <c r="R20" s="50"/>
      <c r="S20" s="50"/>
      <c r="T20" s="50"/>
      <c r="U20" s="149"/>
    </row>
    <row r="21" spans="1:21" ht="15.75">
      <c r="A21" s="48"/>
      <c r="B21" s="74" t="s">
        <v>105</v>
      </c>
      <c r="C21" s="69"/>
      <c r="D21" s="69"/>
      <c r="E21" s="69"/>
      <c r="F21" s="69"/>
      <c r="G21" s="69"/>
      <c r="H21" s="69"/>
      <c r="I21" s="69"/>
      <c r="J21" s="138"/>
      <c r="K21" s="28"/>
      <c r="L21" s="28"/>
      <c r="M21" s="55"/>
      <c r="O21" s="1" t="s">
        <v>111</v>
      </c>
      <c r="P21" s="33"/>
      <c r="Q21" s="14"/>
      <c r="R21" s="14"/>
      <c r="S21" s="14"/>
      <c r="T21" s="14"/>
      <c r="U21" s="15"/>
    </row>
    <row r="22" spans="1:21" s="34" customFormat="1" ht="95.25" thickBot="1">
      <c r="A22" s="38" t="s">
        <v>111</v>
      </c>
      <c r="B22" s="29" t="s">
        <v>126</v>
      </c>
      <c r="C22" s="52">
        <v>31.69235</v>
      </c>
      <c r="D22" s="52">
        <v>31.25189704</v>
      </c>
      <c r="E22" s="52">
        <v>31.69235</v>
      </c>
      <c r="F22" s="52">
        <v>11.19741804</v>
      </c>
      <c r="G22" s="68">
        <v>40.22595786</v>
      </c>
      <c r="H22" s="68">
        <f>C22-E22</f>
        <v>0</v>
      </c>
      <c r="I22" s="68">
        <f>E22-D22</f>
        <v>0.4404529600000018</v>
      </c>
      <c r="J22" s="138">
        <f>E22/D22</f>
        <v>1.0140936391616886</v>
      </c>
      <c r="K22" s="52"/>
      <c r="L22" s="52"/>
      <c r="M22" s="303"/>
      <c r="O22" s="1" t="s">
        <v>111</v>
      </c>
      <c r="P22" s="39"/>
      <c r="Q22" s="40"/>
      <c r="R22" s="40"/>
      <c r="S22" s="40"/>
      <c r="T22" s="40"/>
      <c r="U22" s="41"/>
    </row>
    <row r="23" spans="1:21" s="34" customFormat="1" ht="63.75" thickBot="1">
      <c r="A23" s="38" t="s">
        <v>111</v>
      </c>
      <c r="B23" s="29" t="s">
        <v>241</v>
      </c>
      <c r="C23" s="52">
        <v>28.70350354</v>
      </c>
      <c r="D23" s="52">
        <v>0.885</v>
      </c>
      <c r="E23" s="52">
        <v>0.6108734100000001</v>
      </c>
      <c r="F23" s="52">
        <v>0.51768933</v>
      </c>
      <c r="G23" s="68">
        <v>0</v>
      </c>
      <c r="H23" s="68">
        <f aca="true" t="shared" si="3" ref="H23:H86">C23-E23</f>
        <v>28.09263013</v>
      </c>
      <c r="I23" s="68">
        <f aca="true" t="shared" si="4" ref="I23:I61">E23-D23</f>
        <v>-0.27412658999999995</v>
      </c>
      <c r="J23" s="138">
        <f aca="true" t="shared" si="5" ref="J23:J61">E23/D23</f>
        <v>0.6902524406779662</v>
      </c>
      <c r="K23" s="52"/>
      <c r="L23" s="52"/>
      <c r="M23" s="304" t="s">
        <v>1017</v>
      </c>
      <c r="O23" s="1"/>
      <c r="P23" s="39"/>
      <c r="Q23" s="40"/>
      <c r="R23" s="40"/>
      <c r="S23" s="40"/>
      <c r="T23" s="40"/>
      <c r="U23" s="41"/>
    </row>
    <row r="24" spans="1:21" s="34" customFormat="1" ht="48" thickBot="1">
      <c r="A24" s="38" t="s">
        <v>111</v>
      </c>
      <c r="B24" s="29" t="s">
        <v>127</v>
      </c>
      <c r="C24" s="52">
        <v>39.585</v>
      </c>
      <c r="D24" s="52">
        <v>16.439999999999998</v>
      </c>
      <c r="E24" s="52">
        <v>21.488631800000004</v>
      </c>
      <c r="F24" s="52">
        <v>7.82670049</v>
      </c>
      <c r="G24" s="68">
        <v>0</v>
      </c>
      <c r="H24" s="68">
        <f t="shared" si="3"/>
        <v>18.096368199999997</v>
      </c>
      <c r="I24" s="68">
        <f t="shared" si="4"/>
        <v>5.048631800000006</v>
      </c>
      <c r="J24" s="138">
        <f t="shared" si="5"/>
        <v>1.3070943917274944</v>
      </c>
      <c r="K24" s="52"/>
      <c r="L24" s="52"/>
      <c r="M24" s="303" t="s">
        <v>1032</v>
      </c>
      <c r="O24" s="1"/>
      <c r="P24" s="39"/>
      <c r="Q24" s="40"/>
      <c r="R24" s="40"/>
      <c r="S24" s="40"/>
      <c r="T24" s="40"/>
      <c r="U24" s="41"/>
    </row>
    <row r="25" spans="1:21" s="34" customFormat="1" ht="48" thickBot="1">
      <c r="A25" s="38" t="s">
        <v>111</v>
      </c>
      <c r="B25" s="29" t="s">
        <v>242</v>
      </c>
      <c r="C25" s="52">
        <v>1.5594101200000001</v>
      </c>
      <c r="D25" s="52">
        <v>1.5582135999999998</v>
      </c>
      <c r="E25" s="52">
        <v>0.99843</v>
      </c>
      <c r="F25" s="52">
        <v>0.8914472800000001</v>
      </c>
      <c r="G25" s="68">
        <v>1.19144727</v>
      </c>
      <c r="H25" s="68">
        <f t="shared" si="3"/>
        <v>0.5609801200000001</v>
      </c>
      <c r="I25" s="68">
        <f t="shared" si="4"/>
        <v>-0.5597835999999997</v>
      </c>
      <c r="J25" s="138">
        <f t="shared" si="5"/>
        <v>0.6407529750735074</v>
      </c>
      <c r="K25" s="52"/>
      <c r="L25" s="52"/>
      <c r="M25" s="304" t="s">
        <v>1017</v>
      </c>
      <c r="O25" s="1"/>
      <c r="P25" s="39"/>
      <c r="Q25" s="40"/>
      <c r="R25" s="40"/>
      <c r="S25" s="40"/>
      <c r="T25" s="40"/>
      <c r="U25" s="41"/>
    </row>
    <row r="26" spans="1:21" s="34" customFormat="1" ht="63.75" thickBot="1">
      <c r="A26" s="38" t="s">
        <v>111</v>
      </c>
      <c r="B26" s="29" t="s">
        <v>243</v>
      </c>
      <c r="C26" s="52">
        <v>143.42349294</v>
      </c>
      <c r="D26" s="52">
        <v>4.366</v>
      </c>
      <c r="E26" s="52">
        <v>4.14769476</v>
      </c>
      <c r="F26" s="52">
        <v>3.5282869000000003</v>
      </c>
      <c r="G26" s="68">
        <v>0</v>
      </c>
      <c r="H26" s="68">
        <f t="shared" si="3"/>
        <v>139.27579817999998</v>
      </c>
      <c r="I26" s="68">
        <f t="shared" si="4"/>
        <v>-0.2183052399999994</v>
      </c>
      <c r="J26" s="138">
        <f t="shared" si="5"/>
        <v>0.949998799816766</v>
      </c>
      <c r="K26" s="52"/>
      <c r="L26" s="52"/>
      <c r="M26" s="303"/>
      <c r="O26" s="1"/>
      <c r="P26" s="39"/>
      <c r="Q26" s="40"/>
      <c r="R26" s="40"/>
      <c r="S26" s="40"/>
      <c r="T26" s="40"/>
      <c r="U26" s="41"/>
    </row>
    <row r="27" spans="1:21" s="34" customFormat="1" ht="205.5" thickBot="1">
      <c r="A27" s="38" t="s">
        <v>111</v>
      </c>
      <c r="B27" s="29" t="s">
        <v>128</v>
      </c>
      <c r="C27" s="52">
        <v>149.15155062000005</v>
      </c>
      <c r="D27" s="52">
        <v>43.0168836</v>
      </c>
      <c r="E27" s="52">
        <v>51.5542</v>
      </c>
      <c r="F27" s="52">
        <v>36.26532014</v>
      </c>
      <c r="G27" s="68">
        <v>0</v>
      </c>
      <c r="H27" s="68">
        <f t="shared" si="3"/>
        <v>97.59735062000004</v>
      </c>
      <c r="I27" s="68">
        <f t="shared" si="4"/>
        <v>8.537316400000002</v>
      </c>
      <c r="J27" s="138">
        <f t="shared" si="5"/>
        <v>1.1984643164620137</v>
      </c>
      <c r="K27" s="52"/>
      <c r="L27" s="52"/>
      <c r="M27" s="303" t="s">
        <v>1032</v>
      </c>
      <c r="O27" s="1"/>
      <c r="P27" s="39"/>
      <c r="Q27" s="40"/>
      <c r="R27" s="40"/>
      <c r="S27" s="40"/>
      <c r="T27" s="40"/>
      <c r="U27" s="41"/>
    </row>
    <row r="28" spans="1:21" s="34" customFormat="1" ht="32.25" thickBot="1">
      <c r="A28" s="38" t="s">
        <v>111</v>
      </c>
      <c r="B28" s="29" t="s">
        <v>244</v>
      </c>
      <c r="C28" s="52">
        <v>23.599999999999998</v>
      </c>
      <c r="D28" s="52">
        <v>1.18</v>
      </c>
      <c r="E28" s="52">
        <v>1.121</v>
      </c>
      <c r="F28" s="52">
        <v>0.95</v>
      </c>
      <c r="G28" s="68">
        <v>0</v>
      </c>
      <c r="H28" s="68">
        <f t="shared" si="3"/>
        <v>22.479</v>
      </c>
      <c r="I28" s="68">
        <f t="shared" si="4"/>
        <v>-0.05899999999999994</v>
      </c>
      <c r="J28" s="138">
        <f t="shared" si="5"/>
        <v>0.9500000000000001</v>
      </c>
      <c r="K28" s="52"/>
      <c r="L28" s="52"/>
      <c r="M28" s="303"/>
      <c r="O28" s="1"/>
      <c r="P28" s="39"/>
      <c r="Q28" s="40"/>
      <c r="R28" s="40"/>
      <c r="S28" s="40"/>
      <c r="T28" s="40"/>
      <c r="U28" s="41"/>
    </row>
    <row r="29" spans="1:21" s="34" customFormat="1" ht="63.75" thickBot="1">
      <c r="A29" s="38" t="s">
        <v>111</v>
      </c>
      <c r="B29" s="29" t="s">
        <v>245</v>
      </c>
      <c r="C29" s="52">
        <v>51.27351457999999</v>
      </c>
      <c r="D29" s="52">
        <v>4.13</v>
      </c>
      <c r="E29" s="52">
        <v>3.926992</v>
      </c>
      <c r="F29" s="52">
        <v>3.3279628000000003</v>
      </c>
      <c r="G29" s="68">
        <v>0</v>
      </c>
      <c r="H29" s="68">
        <f t="shared" si="3"/>
        <v>47.34652257999999</v>
      </c>
      <c r="I29" s="68">
        <f t="shared" si="4"/>
        <v>-0.20300800000000008</v>
      </c>
      <c r="J29" s="138">
        <f t="shared" si="5"/>
        <v>0.9508455205811138</v>
      </c>
      <c r="K29" s="52"/>
      <c r="L29" s="52"/>
      <c r="M29" s="303"/>
      <c r="O29" s="1"/>
      <c r="P29" s="39"/>
      <c r="Q29" s="40"/>
      <c r="R29" s="40"/>
      <c r="S29" s="40"/>
      <c r="T29" s="40"/>
      <c r="U29" s="41"/>
    </row>
    <row r="30" spans="1:21" s="34" customFormat="1" ht="48" thickBot="1">
      <c r="A30" s="38" t="s">
        <v>111</v>
      </c>
      <c r="B30" s="29" t="s">
        <v>246</v>
      </c>
      <c r="C30" s="52">
        <v>47.199999999999996</v>
      </c>
      <c r="D30" s="52">
        <v>0.5015</v>
      </c>
      <c r="E30" s="52">
        <v>0.49914</v>
      </c>
      <c r="F30" s="52">
        <v>0.423</v>
      </c>
      <c r="G30" s="68">
        <v>0</v>
      </c>
      <c r="H30" s="68">
        <f t="shared" si="3"/>
        <v>46.70086</v>
      </c>
      <c r="I30" s="68">
        <f t="shared" si="4"/>
        <v>-0.0023599999999999732</v>
      </c>
      <c r="J30" s="138">
        <f t="shared" si="5"/>
        <v>0.9952941176470589</v>
      </c>
      <c r="K30" s="52"/>
      <c r="L30" s="52"/>
      <c r="M30" s="303"/>
      <c r="O30" s="1"/>
      <c r="P30" s="39"/>
      <c r="Q30" s="40"/>
      <c r="R30" s="40"/>
      <c r="S30" s="40"/>
      <c r="T30" s="40"/>
      <c r="U30" s="41"/>
    </row>
    <row r="31" spans="1:21" s="34" customFormat="1" ht="48" thickBot="1">
      <c r="A31" s="38" t="s">
        <v>111</v>
      </c>
      <c r="B31" s="29" t="s">
        <v>247</v>
      </c>
      <c r="C31" s="52">
        <v>5.28168</v>
      </c>
      <c r="D31" s="52">
        <v>3.58</v>
      </c>
      <c r="E31" s="52">
        <v>0.96974</v>
      </c>
      <c r="F31" s="52">
        <v>0.86506708</v>
      </c>
      <c r="G31" s="68">
        <v>0</v>
      </c>
      <c r="H31" s="68">
        <f t="shared" si="3"/>
        <v>4.31194</v>
      </c>
      <c r="I31" s="68">
        <f t="shared" si="4"/>
        <v>-2.6102600000000002</v>
      </c>
      <c r="J31" s="138">
        <f t="shared" si="5"/>
        <v>0.270877094972067</v>
      </c>
      <c r="K31" s="52"/>
      <c r="L31" s="52"/>
      <c r="M31" s="303" t="s">
        <v>1017</v>
      </c>
      <c r="O31" s="1"/>
      <c r="P31" s="39"/>
      <c r="Q31" s="40"/>
      <c r="R31" s="40"/>
      <c r="S31" s="40"/>
      <c r="T31" s="40"/>
      <c r="U31" s="41"/>
    </row>
    <row r="32" spans="1:21" s="34" customFormat="1" ht="63.75" thickBot="1">
      <c r="A32" s="38" t="s">
        <v>111</v>
      </c>
      <c r="B32" s="29" t="s">
        <v>248</v>
      </c>
      <c r="C32" s="52">
        <v>0.41890234000000004</v>
      </c>
      <c r="D32" s="52">
        <v>0.41850234</v>
      </c>
      <c r="E32" s="52">
        <v>0.41164999999999996</v>
      </c>
      <c r="F32" s="52">
        <v>0.34885429</v>
      </c>
      <c r="G32" s="68">
        <v>0.42885678</v>
      </c>
      <c r="H32" s="68">
        <f t="shared" si="3"/>
        <v>0.007252340000000079</v>
      </c>
      <c r="I32" s="68">
        <f t="shared" si="4"/>
        <v>-0.006852340000000012</v>
      </c>
      <c r="J32" s="138">
        <f t="shared" si="5"/>
        <v>0.9836265192686855</v>
      </c>
      <c r="K32" s="52"/>
      <c r="L32" s="52"/>
      <c r="M32" s="303"/>
      <c r="O32" s="1"/>
      <c r="P32" s="39"/>
      <c r="Q32" s="40"/>
      <c r="R32" s="40"/>
      <c r="S32" s="40"/>
      <c r="T32" s="40"/>
      <c r="U32" s="41"/>
    </row>
    <row r="33" spans="1:21" s="34" customFormat="1" ht="48" thickBot="1">
      <c r="A33" s="38" t="s">
        <v>111</v>
      </c>
      <c r="B33" s="29" t="s">
        <v>249</v>
      </c>
      <c r="C33" s="52">
        <v>0.41785801999999983</v>
      </c>
      <c r="D33" s="52">
        <v>0.4170580199999999</v>
      </c>
      <c r="E33" s="52">
        <v>0.22764</v>
      </c>
      <c r="F33" s="52">
        <v>0.35234088999999996</v>
      </c>
      <c r="G33" s="68">
        <v>0.66233753</v>
      </c>
      <c r="H33" s="68">
        <f t="shared" si="3"/>
        <v>0.19021801999999982</v>
      </c>
      <c r="I33" s="68">
        <f t="shared" si="4"/>
        <v>-0.1894180199999999</v>
      </c>
      <c r="J33" s="138">
        <f t="shared" si="5"/>
        <v>0.5458233365228178</v>
      </c>
      <c r="K33" s="52"/>
      <c r="L33" s="52"/>
      <c r="M33" s="303" t="s">
        <v>1020</v>
      </c>
      <c r="O33" s="1"/>
      <c r="P33" s="39"/>
      <c r="Q33" s="40"/>
      <c r="R33" s="40"/>
      <c r="S33" s="40"/>
      <c r="T33" s="40"/>
      <c r="U33" s="41"/>
    </row>
    <row r="34" spans="1:21" s="34" customFormat="1" ht="111" thickBot="1">
      <c r="A34" s="38" t="s">
        <v>111</v>
      </c>
      <c r="B34" s="29" t="s">
        <v>250</v>
      </c>
      <c r="C34" s="52">
        <v>0.18812</v>
      </c>
      <c r="D34" s="52">
        <v>0</v>
      </c>
      <c r="E34" s="52">
        <v>0.18812</v>
      </c>
      <c r="F34" s="52">
        <v>0.15695646</v>
      </c>
      <c r="G34" s="68">
        <v>0.15695646</v>
      </c>
      <c r="H34" s="68">
        <f t="shared" si="3"/>
        <v>0</v>
      </c>
      <c r="I34" s="68">
        <f t="shared" si="4"/>
        <v>0.18812</v>
      </c>
      <c r="J34" s="138" t="e">
        <f t="shared" si="5"/>
        <v>#DIV/0!</v>
      </c>
      <c r="K34" s="52"/>
      <c r="L34" s="52"/>
      <c r="M34" s="303" t="s">
        <v>1033</v>
      </c>
      <c r="O34" s="1"/>
      <c r="P34" s="39"/>
      <c r="Q34" s="40"/>
      <c r="R34" s="40"/>
      <c r="S34" s="40"/>
      <c r="T34" s="40"/>
      <c r="U34" s="41"/>
    </row>
    <row r="35" spans="1:21" s="34" customFormat="1" ht="48" thickBot="1">
      <c r="A35" s="38" t="s">
        <v>111</v>
      </c>
      <c r="B35" s="29" t="s">
        <v>251</v>
      </c>
      <c r="C35" s="52">
        <v>0</v>
      </c>
      <c r="D35" s="52">
        <v>0</v>
      </c>
      <c r="E35" s="52">
        <v>0</v>
      </c>
      <c r="F35" s="52">
        <v>0.19997735</v>
      </c>
      <c r="G35" s="68">
        <v>0.19997735</v>
      </c>
      <c r="H35" s="68">
        <f t="shared" si="3"/>
        <v>0</v>
      </c>
      <c r="I35" s="68">
        <f t="shared" si="4"/>
        <v>0</v>
      </c>
      <c r="J35" s="138" t="e">
        <f t="shared" si="5"/>
        <v>#DIV/0!</v>
      </c>
      <c r="K35" s="52"/>
      <c r="L35" s="52"/>
      <c r="M35" s="303"/>
      <c r="O35" s="1"/>
      <c r="P35" s="39"/>
      <c r="Q35" s="40"/>
      <c r="R35" s="40"/>
      <c r="S35" s="40"/>
      <c r="T35" s="40"/>
      <c r="U35" s="41"/>
    </row>
    <row r="36" spans="1:21" s="34" customFormat="1" ht="63.75" thickBot="1">
      <c r="A36" s="38" t="s">
        <v>111</v>
      </c>
      <c r="B36" s="29" t="s">
        <v>252</v>
      </c>
      <c r="C36" s="52">
        <v>2.6259145</v>
      </c>
      <c r="D36" s="52">
        <v>2.5034053999999997</v>
      </c>
      <c r="E36" s="52">
        <v>2.6259149500000003</v>
      </c>
      <c r="F36" s="52">
        <v>1.92578069</v>
      </c>
      <c r="G36" s="68">
        <v>2.10578319</v>
      </c>
      <c r="H36" s="68">
        <f t="shared" si="3"/>
        <v>-4.5000000037376253E-07</v>
      </c>
      <c r="I36" s="68">
        <f t="shared" si="4"/>
        <v>0.12250955000000063</v>
      </c>
      <c r="J36" s="138">
        <f t="shared" si="5"/>
        <v>1.0489371597584636</v>
      </c>
      <c r="K36" s="52"/>
      <c r="L36" s="52"/>
      <c r="M36" s="303"/>
      <c r="O36" s="1"/>
      <c r="P36" s="39"/>
      <c r="Q36" s="40"/>
      <c r="R36" s="40"/>
      <c r="S36" s="40"/>
      <c r="T36" s="40"/>
      <c r="U36" s="41"/>
    </row>
    <row r="37" spans="1:21" s="34" customFormat="1" ht="48" thickBot="1">
      <c r="A37" s="38" t="s">
        <v>111</v>
      </c>
      <c r="B37" s="29" t="s">
        <v>253</v>
      </c>
      <c r="C37" s="52">
        <v>0.95292548</v>
      </c>
      <c r="D37" s="52">
        <v>0.95212548</v>
      </c>
      <c r="E37" s="52">
        <v>0.85888424</v>
      </c>
      <c r="F37" s="52">
        <v>0.72787</v>
      </c>
      <c r="G37" s="68">
        <v>0.8378685300000001</v>
      </c>
      <c r="H37" s="68">
        <f t="shared" si="3"/>
        <v>0.09404124000000003</v>
      </c>
      <c r="I37" s="68">
        <f t="shared" si="4"/>
        <v>-0.09324124</v>
      </c>
      <c r="J37" s="138">
        <f t="shared" si="5"/>
        <v>0.9020704287842396</v>
      </c>
      <c r="K37" s="52"/>
      <c r="L37" s="52"/>
      <c r="M37" s="303" t="s">
        <v>1017</v>
      </c>
      <c r="O37" s="1"/>
      <c r="P37" s="39"/>
      <c r="Q37" s="40"/>
      <c r="R37" s="40"/>
      <c r="S37" s="40"/>
      <c r="T37" s="40"/>
      <c r="U37" s="41"/>
    </row>
    <row r="38" spans="1:21" s="34" customFormat="1" ht="79.5" thickBot="1">
      <c r="A38" s="38" t="s">
        <v>111</v>
      </c>
      <c r="B38" s="29" t="s">
        <v>254</v>
      </c>
      <c r="C38" s="52">
        <v>1.25936458</v>
      </c>
      <c r="D38" s="52">
        <v>0.7100000000000001</v>
      </c>
      <c r="E38" s="52">
        <v>1.25936443</v>
      </c>
      <c r="F38" s="52">
        <v>0.72041</v>
      </c>
      <c r="G38" s="68">
        <v>0.8304140999999999</v>
      </c>
      <c r="H38" s="68">
        <f t="shared" si="3"/>
        <v>1.4999999997655777E-07</v>
      </c>
      <c r="I38" s="68">
        <f t="shared" si="4"/>
        <v>0.5493644299999999</v>
      </c>
      <c r="J38" s="138">
        <f t="shared" si="5"/>
        <v>1.773752718309859</v>
      </c>
      <c r="K38" s="52"/>
      <c r="L38" s="52"/>
      <c r="M38" s="303" t="s">
        <v>1034</v>
      </c>
      <c r="O38" s="1"/>
      <c r="P38" s="39"/>
      <c r="Q38" s="40"/>
      <c r="R38" s="40"/>
      <c r="S38" s="40"/>
      <c r="T38" s="40"/>
      <c r="U38" s="41"/>
    </row>
    <row r="39" spans="1:21" s="34" customFormat="1" ht="32.25" thickBot="1">
      <c r="A39" s="38" t="s">
        <v>111</v>
      </c>
      <c r="B39" s="29" t="s">
        <v>255</v>
      </c>
      <c r="C39" s="52">
        <v>2.4209511000000004</v>
      </c>
      <c r="D39" s="52">
        <v>2.420357</v>
      </c>
      <c r="E39" s="52">
        <v>2.33338937</v>
      </c>
      <c r="F39" s="52">
        <v>1.97745</v>
      </c>
      <c r="G39" s="68">
        <v>2.0974468799999997</v>
      </c>
      <c r="H39" s="68">
        <f t="shared" si="3"/>
        <v>0.08756173000000045</v>
      </c>
      <c r="I39" s="68">
        <f t="shared" si="4"/>
        <v>-0.08696763000000018</v>
      </c>
      <c r="J39" s="138">
        <f t="shared" si="5"/>
        <v>0.9640682634834448</v>
      </c>
      <c r="K39" s="52"/>
      <c r="L39" s="52"/>
      <c r="M39" s="303"/>
      <c r="O39" s="1"/>
      <c r="P39" s="39"/>
      <c r="Q39" s="40"/>
      <c r="R39" s="40"/>
      <c r="S39" s="40"/>
      <c r="T39" s="40"/>
      <c r="U39" s="41"/>
    </row>
    <row r="40" spans="1:21" s="34" customFormat="1" ht="63.75" thickBot="1">
      <c r="A40" s="38" t="s">
        <v>111</v>
      </c>
      <c r="B40" s="29" t="s">
        <v>256</v>
      </c>
      <c r="C40" s="52">
        <v>1.94570788</v>
      </c>
      <c r="D40" s="52">
        <v>1.46</v>
      </c>
      <c r="E40" s="52">
        <v>1.61667387</v>
      </c>
      <c r="F40" s="52">
        <v>1.37007047</v>
      </c>
      <c r="G40" s="68">
        <v>1.6000655400000001</v>
      </c>
      <c r="H40" s="68">
        <f t="shared" si="3"/>
        <v>0.32903401</v>
      </c>
      <c r="I40" s="68">
        <f t="shared" si="4"/>
        <v>0.1566738700000001</v>
      </c>
      <c r="J40" s="138">
        <f t="shared" si="5"/>
        <v>1.1073108698630139</v>
      </c>
      <c r="K40" s="52"/>
      <c r="L40" s="52"/>
      <c r="M40" s="303" t="s">
        <v>1034</v>
      </c>
      <c r="O40" s="1"/>
      <c r="P40" s="39"/>
      <c r="Q40" s="40"/>
      <c r="R40" s="40"/>
      <c r="S40" s="40"/>
      <c r="T40" s="40"/>
      <c r="U40" s="41"/>
    </row>
    <row r="41" spans="1:21" s="34" customFormat="1" ht="48" thickBot="1">
      <c r="A41" s="38" t="s">
        <v>111</v>
      </c>
      <c r="B41" s="29" t="s">
        <v>257</v>
      </c>
      <c r="C41" s="52">
        <v>0.6218753400000001</v>
      </c>
      <c r="D41" s="52">
        <v>0.62187534</v>
      </c>
      <c r="E41" s="52">
        <v>0.59016</v>
      </c>
      <c r="F41" s="52">
        <v>0.50013827</v>
      </c>
      <c r="G41" s="68">
        <v>0.75013827</v>
      </c>
      <c r="H41" s="68">
        <f t="shared" si="3"/>
        <v>0.03171534000000009</v>
      </c>
      <c r="I41" s="68">
        <f t="shared" si="4"/>
        <v>-0.03171533999999998</v>
      </c>
      <c r="J41" s="138">
        <f t="shared" si="5"/>
        <v>0.9490004861746086</v>
      </c>
      <c r="K41" s="52"/>
      <c r="L41" s="52"/>
      <c r="M41" s="303" t="s">
        <v>1017</v>
      </c>
      <c r="O41" s="1"/>
      <c r="P41" s="39"/>
      <c r="Q41" s="40"/>
      <c r="R41" s="40"/>
      <c r="S41" s="40"/>
      <c r="T41" s="40"/>
      <c r="U41" s="41"/>
    </row>
    <row r="42" spans="1:21" s="34" customFormat="1" ht="48" thickBot="1">
      <c r="A42" s="38" t="s">
        <v>111</v>
      </c>
      <c r="B42" s="29" t="s">
        <v>258</v>
      </c>
      <c r="C42" s="52">
        <v>2.39856948</v>
      </c>
      <c r="D42" s="52">
        <v>2.3985742</v>
      </c>
      <c r="E42" s="52">
        <v>0.41019</v>
      </c>
      <c r="F42" s="52">
        <v>1.81314298</v>
      </c>
      <c r="G42" s="68">
        <v>2.06314298</v>
      </c>
      <c r="H42" s="68">
        <f t="shared" si="3"/>
        <v>1.9883794799999999</v>
      </c>
      <c r="I42" s="68">
        <f t="shared" si="4"/>
        <v>-1.9883842</v>
      </c>
      <c r="J42" s="138">
        <f t="shared" si="5"/>
        <v>0.1710140966245697</v>
      </c>
      <c r="K42" s="52"/>
      <c r="L42" s="52"/>
      <c r="M42" s="303" t="s">
        <v>1017</v>
      </c>
      <c r="O42" s="1"/>
      <c r="P42" s="39"/>
      <c r="Q42" s="40"/>
      <c r="R42" s="40"/>
      <c r="S42" s="40"/>
      <c r="T42" s="40"/>
      <c r="U42" s="41"/>
    </row>
    <row r="43" spans="1:21" s="34" customFormat="1" ht="48" thickBot="1">
      <c r="A43" s="38" t="s">
        <v>111</v>
      </c>
      <c r="B43" s="29" t="s">
        <v>259</v>
      </c>
      <c r="C43" s="52">
        <v>16.8216697</v>
      </c>
      <c r="D43" s="52">
        <v>8.58</v>
      </c>
      <c r="E43" s="52">
        <v>5.11215</v>
      </c>
      <c r="F43" s="52">
        <v>5.77746193</v>
      </c>
      <c r="G43" s="68">
        <v>0</v>
      </c>
      <c r="H43" s="68">
        <f t="shared" si="3"/>
        <v>11.709519700000001</v>
      </c>
      <c r="I43" s="68">
        <f t="shared" si="4"/>
        <v>-3.4678500000000003</v>
      </c>
      <c r="J43" s="138">
        <f t="shared" si="5"/>
        <v>0.5958216783216783</v>
      </c>
      <c r="K43" s="52"/>
      <c r="L43" s="52"/>
      <c r="M43" s="303" t="s">
        <v>1017</v>
      </c>
      <c r="O43" s="1"/>
      <c r="P43" s="39"/>
      <c r="Q43" s="40"/>
      <c r="R43" s="40"/>
      <c r="S43" s="40"/>
      <c r="T43" s="40"/>
      <c r="U43" s="41"/>
    </row>
    <row r="44" spans="1:21" s="34" customFormat="1" ht="95.25" thickBot="1">
      <c r="A44" s="38" t="s">
        <v>111</v>
      </c>
      <c r="B44" s="29" t="s">
        <v>260</v>
      </c>
      <c r="C44" s="52">
        <v>2.3887088</v>
      </c>
      <c r="D44" s="52">
        <v>1.53</v>
      </c>
      <c r="E44" s="52">
        <v>2.37074747</v>
      </c>
      <c r="F44" s="52">
        <v>1.83201006</v>
      </c>
      <c r="G44" s="68">
        <v>2.07184057</v>
      </c>
      <c r="H44" s="68">
        <f t="shared" si="3"/>
        <v>0.017961329999999887</v>
      </c>
      <c r="I44" s="68">
        <f t="shared" si="4"/>
        <v>0.8407474699999999</v>
      </c>
      <c r="J44" s="138">
        <f t="shared" si="5"/>
        <v>1.5495081503267973</v>
      </c>
      <c r="K44" s="52"/>
      <c r="L44" s="52"/>
      <c r="M44" s="303" t="s">
        <v>1034</v>
      </c>
      <c r="O44" s="1"/>
      <c r="P44" s="39"/>
      <c r="Q44" s="40"/>
      <c r="R44" s="40"/>
      <c r="S44" s="40"/>
      <c r="T44" s="40"/>
      <c r="U44" s="41"/>
    </row>
    <row r="45" spans="1:21" s="34" customFormat="1" ht="48" thickBot="1">
      <c r="A45" s="38" t="s">
        <v>111</v>
      </c>
      <c r="B45" s="29" t="s">
        <v>261</v>
      </c>
      <c r="C45" s="52">
        <v>5.665372339999999</v>
      </c>
      <c r="D45" s="52">
        <v>3.915</v>
      </c>
      <c r="E45" s="52">
        <v>4.35977858</v>
      </c>
      <c r="F45" s="52">
        <v>3.8891044600000004</v>
      </c>
      <c r="G45" s="68">
        <v>4.38910446</v>
      </c>
      <c r="H45" s="68">
        <f t="shared" si="3"/>
        <v>1.305593759999999</v>
      </c>
      <c r="I45" s="68">
        <f t="shared" si="4"/>
        <v>0.44477858000000037</v>
      </c>
      <c r="J45" s="138">
        <f t="shared" si="5"/>
        <v>1.1136088326947637</v>
      </c>
      <c r="K45" s="52"/>
      <c r="L45" s="52"/>
      <c r="M45" s="303" t="s">
        <v>1034</v>
      </c>
      <c r="O45" s="1"/>
      <c r="P45" s="39"/>
      <c r="Q45" s="40"/>
      <c r="R45" s="40"/>
      <c r="S45" s="40"/>
      <c r="T45" s="40"/>
      <c r="U45" s="41"/>
    </row>
    <row r="46" spans="1:21" s="34" customFormat="1" ht="63.75" thickBot="1">
      <c r="A46" s="38" t="s">
        <v>111</v>
      </c>
      <c r="B46" s="29" t="s">
        <v>262</v>
      </c>
      <c r="C46" s="52">
        <v>3.5793376599999998</v>
      </c>
      <c r="D46" s="52">
        <v>2.457</v>
      </c>
      <c r="E46" s="52">
        <v>2.5342929300000003</v>
      </c>
      <c r="F46" s="52">
        <v>2.27566242</v>
      </c>
      <c r="G46" s="68">
        <v>2.67566171</v>
      </c>
      <c r="H46" s="68">
        <f t="shared" si="3"/>
        <v>1.0450447299999994</v>
      </c>
      <c r="I46" s="68">
        <f t="shared" si="4"/>
        <v>0.07729293000000048</v>
      </c>
      <c r="J46" s="138">
        <f t="shared" si="5"/>
        <v>1.0314582539682542</v>
      </c>
      <c r="K46" s="52"/>
      <c r="L46" s="52"/>
      <c r="M46" s="303"/>
      <c r="O46" s="1"/>
      <c r="P46" s="39"/>
      <c r="Q46" s="40"/>
      <c r="R46" s="40"/>
      <c r="S46" s="40"/>
      <c r="T46" s="40"/>
      <c r="U46" s="41"/>
    </row>
    <row r="47" spans="1:21" s="34" customFormat="1" ht="95.25" thickBot="1">
      <c r="A47" s="38" t="s">
        <v>111</v>
      </c>
      <c r="B47" s="29" t="s">
        <v>263</v>
      </c>
      <c r="C47" s="52">
        <v>2.6889368</v>
      </c>
      <c r="D47" s="52">
        <v>1.55</v>
      </c>
      <c r="E47" s="52">
        <v>2.16466263</v>
      </c>
      <c r="F47" s="52">
        <v>1.85586</v>
      </c>
      <c r="G47" s="68">
        <v>2.08586453</v>
      </c>
      <c r="H47" s="68">
        <f t="shared" si="3"/>
        <v>0.52427417</v>
      </c>
      <c r="I47" s="68">
        <f t="shared" si="4"/>
        <v>0.61466263</v>
      </c>
      <c r="J47" s="138">
        <f t="shared" si="5"/>
        <v>1.396556535483871</v>
      </c>
      <c r="K47" s="52"/>
      <c r="L47" s="52"/>
      <c r="M47" s="303" t="s">
        <v>1034</v>
      </c>
      <c r="O47" s="1"/>
      <c r="P47" s="39"/>
      <c r="Q47" s="40"/>
      <c r="R47" s="40"/>
      <c r="S47" s="40"/>
      <c r="T47" s="40"/>
      <c r="U47" s="41"/>
    </row>
    <row r="48" spans="1:21" s="34" customFormat="1" ht="63.75" thickBot="1">
      <c r="A48" s="38" t="s">
        <v>111</v>
      </c>
      <c r="B48" s="29" t="s">
        <v>264</v>
      </c>
      <c r="C48" s="52">
        <v>3.47575726</v>
      </c>
      <c r="D48" s="52">
        <v>3.143</v>
      </c>
      <c r="E48" s="52">
        <v>3.42662112</v>
      </c>
      <c r="F48" s="52">
        <v>2.9806547400000003</v>
      </c>
      <c r="G48" s="68">
        <v>3.26065266</v>
      </c>
      <c r="H48" s="68">
        <f t="shared" si="3"/>
        <v>0.049136139999999884</v>
      </c>
      <c r="I48" s="68">
        <f t="shared" si="4"/>
        <v>0.2836211200000003</v>
      </c>
      <c r="J48" s="138">
        <f t="shared" si="5"/>
        <v>1.0902389818644609</v>
      </c>
      <c r="K48" s="52"/>
      <c r="L48" s="52"/>
      <c r="M48" s="303" t="s">
        <v>1034</v>
      </c>
      <c r="O48" s="1"/>
      <c r="P48" s="39"/>
      <c r="Q48" s="40"/>
      <c r="R48" s="40"/>
      <c r="S48" s="40"/>
      <c r="T48" s="40"/>
      <c r="U48" s="41"/>
    </row>
    <row r="49" spans="1:21" s="34" customFormat="1" ht="111" thickBot="1">
      <c r="A49" s="38" t="s">
        <v>111</v>
      </c>
      <c r="B49" s="29" t="s">
        <v>265</v>
      </c>
      <c r="C49" s="52">
        <v>3.6539466999999997</v>
      </c>
      <c r="D49" s="52">
        <v>2.5330000000000004</v>
      </c>
      <c r="E49" s="52">
        <v>3.1225</v>
      </c>
      <c r="F49" s="52">
        <v>2.6732211</v>
      </c>
      <c r="G49" s="68">
        <v>3.0132211</v>
      </c>
      <c r="H49" s="68">
        <f t="shared" si="3"/>
        <v>0.5314466999999996</v>
      </c>
      <c r="I49" s="68">
        <f t="shared" si="4"/>
        <v>0.5894999999999997</v>
      </c>
      <c r="J49" s="138">
        <f t="shared" si="5"/>
        <v>1.232727990525069</v>
      </c>
      <c r="K49" s="52"/>
      <c r="L49" s="52"/>
      <c r="M49" s="303" t="s">
        <v>1034</v>
      </c>
      <c r="O49" s="1"/>
      <c r="P49" s="39"/>
      <c r="Q49" s="40"/>
      <c r="R49" s="40"/>
      <c r="S49" s="40"/>
      <c r="T49" s="40"/>
      <c r="U49" s="41"/>
    </row>
    <row r="50" spans="1:21" s="34" customFormat="1" ht="32.25" thickBot="1">
      <c r="A50" s="38" t="s">
        <v>111</v>
      </c>
      <c r="B50" s="29" t="s">
        <v>266</v>
      </c>
      <c r="C50" s="52">
        <v>0.6231780399999999</v>
      </c>
      <c r="D50" s="52">
        <v>0.623</v>
      </c>
      <c r="E50" s="52">
        <v>0.53892</v>
      </c>
      <c r="F50" s="52">
        <v>0.45670956</v>
      </c>
      <c r="G50" s="68">
        <v>0.53670956</v>
      </c>
      <c r="H50" s="68">
        <f t="shared" si="3"/>
        <v>0.08425803999999992</v>
      </c>
      <c r="I50" s="68">
        <f t="shared" si="4"/>
        <v>-0.08408000000000004</v>
      </c>
      <c r="J50" s="138">
        <f t="shared" si="5"/>
        <v>0.8650401284109148</v>
      </c>
      <c r="K50" s="52"/>
      <c r="L50" s="52"/>
      <c r="M50" s="303" t="s">
        <v>1017</v>
      </c>
      <c r="O50" s="1"/>
      <c r="P50" s="39"/>
      <c r="Q50" s="40"/>
      <c r="R50" s="40"/>
      <c r="S50" s="40"/>
      <c r="T50" s="40"/>
      <c r="U50" s="41"/>
    </row>
    <row r="51" spans="1:21" s="34" customFormat="1" ht="63.75" thickBot="1">
      <c r="A51" s="38" t="s">
        <v>111</v>
      </c>
      <c r="B51" s="29" t="s">
        <v>267</v>
      </c>
      <c r="C51" s="52">
        <v>1.46687924</v>
      </c>
      <c r="D51" s="52">
        <v>0.98</v>
      </c>
      <c r="E51" s="52">
        <v>1.29457</v>
      </c>
      <c r="F51" s="52">
        <v>1.09709299</v>
      </c>
      <c r="G51" s="68">
        <v>1.18009299</v>
      </c>
      <c r="H51" s="68">
        <f t="shared" si="3"/>
        <v>0.17230923999999992</v>
      </c>
      <c r="I51" s="68">
        <f t="shared" si="4"/>
        <v>0.31457</v>
      </c>
      <c r="J51" s="138">
        <f t="shared" si="5"/>
        <v>1.3209897959183674</v>
      </c>
      <c r="K51" s="52"/>
      <c r="L51" s="52"/>
      <c r="M51" s="303" t="s">
        <v>1034</v>
      </c>
      <c r="O51" s="1"/>
      <c r="P51" s="39"/>
      <c r="Q51" s="40"/>
      <c r="R51" s="40"/>
      <c r="S51" s="40"/>
      <c r="T51" s="40"/>
      <c r="U51" s="41"/>
    </row>
    <row r="52" spans="1:21" s="34" customFormat="1" ht="63.75" thickBot="1">
      <c r="A52" s="38" t="s">
        <v>111</v>
      </c>
      <c r="B52" s="29" t="s">
        <v>268</v>
      </c>
      <c r="C52" s="52">
        <v>0.4307752</v>
      </c>
      <c r="D52" s="52">
        <v>0.43900000000000006</v>
      </c>
      <c r="E52" s="52">
        <v>0.43077519999999997</v>
      </c>
      <c r="F52" s="52">
        <v>0.36506077000000003</v>
      </c>
      <c r="G52" s="68">
        <v>0.44506373</v>
      </c>
      <c r="H52" s="68">
        <f t="shared" si="3"/>
        <v>0</v>
      </c>
      <c r="I52" s="68">
        <f t="shared" si="4"/>
        <v>-0.008224800000000088</v>
      </c>
      <c r="J52" s="138">
        <f t="shared" si="5"/>
        <v>0.9812646924829155</v>
      </c>
      <c r="K52" s="52"/>
      <c r="L52" s="52"/>
      <c r="M52" s="303"/>
      <c r="O52" s="1"/>
      <c r="P52" s="39"/>
      <c r="Q52" s="40"/>
      <c r="R52" s="40"/>
      <c r="S52" s="40"/>
      <c r="T52" s="40"/>
      <c r="U52" s="41"/>
    </row>
    <row r="53" spans="1:21" s="34" customFormat="1" ht="48" thickBot="1">
      <c r="A53" s="38" t="s">
        <v>111</v>
      </c>
      <c r="B53" s="29" t="s">
        <v>269</v>
      </c>
      <c r="C53" s="52">
        <v>0.40454054</v>
      </c>
      <c r="D53" s="52">
        <v>0.404</v>
      </c>
      <c r="E53" s="52">
        <v>0.4015289</v>
      </c>
      <c r="F53" s="52">
        <v>0.34027602</v>
      </c>
      <c r="G53" s="68">
        <v>0.40027873</v>
      </c>
      <c r="H53" s="68">
        <f t="shared" si="3"/>
        <v>0.003011639999999982</v>
      </c>
      <c r="I53" s="68">
        <f t="shared" si="4"/>
        <v>-0.002471100000000004</v>
      </c>
      <c r="J53" s="138">
        <f t="shared" si="5"/>
        <v>0.9938834158415841</v>
      </c>
      <c r="K53" s="52"/>
      <c r="L53" s="52"/>
      <c r="M53" s="303"/>
      <c r="O53" s="1" t="s">
        <v>111</v>
      </c>
      <c r="P53" s="39"/>
      <c r="Q53" s="40"/>
      <c r="R53" s="40"/>
      <c r="S53" s="40"/>
      <c r="T53" s="40"/>
      <c r="U53" s="41"/>
    </row>
    <row r="54" spans="1:21" s="34" customFormat="1" ht="32.25" thickBot="1">
      <c r="A54" s="38" t="s">
        <v>111</v>
      </c>
      <c r="B54" s="29" t="s">
        <v>270</v>
      </c>
      <c r="C54" s="52">
        <v>0.57684298</v>
      </c>
      <c r="D54" s="52">
        <v>0.36</v>
      </c>
      <c r="E54" s="52">
        <v>0.53567</v>
      </c>
      <c r="F54" s="52">
        <v>0.45395541</v>
      </c>
      <c r="G54" s="68">
        <v>0.53395541</v>
      </c>
      <c r="H54" s="68">
        <f t="shared" si="3"/>
        <v>0.041172980000000026</v>
      </c>
      <c r="I54" s="68">
        <f t="shared" si="4"/>
        <v>0.17567</v>
      </c>
      <c r="J54" s="138">
        <f t="shared" si="5"/>
        <v>1.4879722222222223</v>
      </c>
      <c r="K54" s="52"/>
      <c r="L54" s="52"/>
      <c r="M54" s="303" t="s">
        <v>1034</v>
      </c>
      <c r="O54" s="1" t="s">
        <v>111</v>
      </c>
      <c r="P54" s="39"/>
      <c r="Q54" s="40"/>
      <c r="R54" s="40"/>
      <c r="S54" s="40"/>
      <c r="T54" s="40"/>
      <c r="U54" s="41"/>
    </row>
    <row r="55" spans="1:21" s="34" customFormat="1" ht="32.25" thickBot="1">
      <c r="A55" s="38" t="s">
        <v>111</v>
      </c>
      <c r="B55" s="29" t="s">
        <v>271</v>
      </c>
      <c r="C55" s="52">
        <v>0.17517156</v>
      </c>
      <c r="D55" s="52">
        <v>0.1</v>
      </c>
      <c r="E55" s="52">
        <v>0.14984</v>
      </c>
      <c r="F55" s="52">
        <v>0.12698332</v>
      </c>
      <c r="G55" s="68">
        <v>0.14698332</v>
      </c>
      <c r="H55" s="68">
        <f t="shared" si="3"/>
        <v>0.025331560000000003</v>
      </c>
      <c r="I55" s="68">
        <f t="shared" si="4"/>
        <v>0.049839999999999995</v>
      </c>
      <c r="J55" s="138">
        <f t="shared" si="5"/>
        <v>1.4984</v>
      </c>
      <c r="K55" s="52"/>
      <c r="L55" s="52"/>
      <c r="M55" s="303" t="s">
        <v>1034</v>
      </c>
      <c r="O55" s="1" t="s">
        <v>111</v>
      </c>
      <c r="P55" s="39"/>
      <c r="Q55" s="40"/>
      <c r="R55" s="40"/>
      <c r="S55" s="40"/>
      <c r="T55" s="40"/>
      <c r="U55" s="41"/>
    </row>
    <row r="56" spans="1:21" s="34" customFormat="1" ht="32.25" thickBot="1">
      <c r="A56" s="38" t="s">
        <v>111</v>
      </c>
      <c r="B56" s="29" t="s">
        <v>272</v>
      </c>
      <c r="C56" s="52">
        <v>1.05477601</v>
      </c>
      <c r="D56" s="52">
        <v>1.045</v>
      </c>
      <c r="E56" s="52">
        <v>1.05477601</v>
      </c>
      <c r="F56" s="52">
        <v>0.90629255</v>
      </c>
      <c r="G56" s="68">
        <v>1.04629255</v>
      </c>
      <c r="H56" s="68">
        <f t="shared" si="3"/>
        <v>0</v>
      </c>
      <c r="I56" s="68">
        <f t="shared" si="4"/>
        <v>0.009776010000000168</v>
      </c>
      <c r="J56" s="138">
        <f t="shared" si="5"/>
        <v>1.0093550334928232</v>
      </c>
      <c r="K56" s="52"/>
      <c r="L56" s="52"/>
      <c r="M56" s="303"/>
      <c r="O56" s="1" t="s">
        <v>111</v>
      </c>
      <c r="P56" s="39"/>
      <c r="Q56" s="40"/>
      <c r="R56" s="40"/>
      <c r="S56" s="40"/>
      <c r="T56" s="40"/>
      <c r="U56" s="41"/>
    </row>
    <row r="57" spans="1:21" s="34" customFormat="1" ht="32.25" thickBot="1">
      <c r="A57" s="38" t="s">
        <v>111</v>
      </c>
      <c r="B57" s="29" t="s">
        <v>273</v>
      </c>
      <c r="C57" s="52">
        <v>0.3209399</v>
      </c>
      <c r="D57" s="52">
        <v>0.32</v>
      </c>
      <c r="E57" s="52">
        <v>0.30996842</v>
      </c>
      <c r="F57" s="52">
        <v>0.2626851</v>
      </c>
      <c r="G57" s="68">
        <v>0.3226851</v>
      </c>
      <c r="H57" s="68">
        <f t="shared" si="3"/>
        <v>0.010971479999999978</v>
      </c>
      <c r="I57" s="68">
        <f t="shared" si="4"/>
        <v>-0.010031579999999984</v>
      </c>
      <c r="J57" s="138">
        <f t="shared" si="5"/>
        <v>0.9686513125</v>
      </c>
      <c r="K57" s="52"/>
      <c r="L57" s="52"/>
      <c r="M57" s="303"/>
      <c r="O57" s="1" t="s">
        <v>111</v>
      </c>
      <c r="P57" s="39"/>
      <c r="Q57" s="40"/>
      <c r="R57" s="40"/>
      <c r="S57" s="40"/>
      <c r="T57" s="40"/>
      <c r="U57" s="41"/>
    </row>
    <row r="58" spans="1:21" s="34" customFormat="1" ht="32.25" thickBot="1">
      <c r="A58" s="38" t="s">
        <v>111</v>
      </c>
      <c r="B58" s="29" t="s">
        <v>274</v>
      </c>
      <c r="C58" s="52">
        <v>0</v>
      </c>
      <c r="D58" s="52">
        <v>0</v>
      </c>
      <c r="E58" s="52">
        <v>0</v>
      </c>
      <c r="F58" s="52">
        <v>0</v>
      </c>
      <c r="G58" s="68">
        <v>0</v>
      </c>
      <c r="H58" s="68">
        <f t="shared" si="3"/>
        <v>0</v>
      </c>
      <c r="I58" s="68">
        <f t="shared" si="4"/>
        <v>0</v>
      </c>
      <c r="J58" s="138" t="e">
        <f t="shared" si="5"/>
        <v>#DIV/0!</v>
      </c>
      <c r="K58" s="52"/>
      <c r="L58" s="52"/>
      <c r="M58" s="303"/>
      <c r="O58" s="1" t="s">
        <v>111</v>
      </c>
      <c r="P58" s="39"/>
      <c r="Q58" s="40"/>
      <c r="R58" s="40"/>
      <c r="S58" s="40"/>
      <c r="T58" s="40"/>
      <c r="U58" s="41"/>
    </row>
    <row r="59" spans="1:21" s="34" customFormat="1" ht="32.25" thickBot="1">
      <c r="A59" s="38" t="s">
        <v>111</v>
      </c>
      <c r="B59" s="29" t="s">
        <v>275</v>
      </c>
      <c r="C59" s="52">
        <v>0</v>
      </c>
      <c r="D59" s="52">
        <v>0</v>
      </c>
      <c r="E59" s="52">
        <v>0</v>
      </c>
      <c r="F59" s="52">
        <v>0</v>
      </c>
      <c r="G59" s="68">
        <v>0</v>
      </c>
      <c r="H59" s="68">
        <f t="shared" si="3"/>
        <v>0</v>
      </c>
      <c r="I59" s="68">
        <f t="shared" si="4"/>
        <v>0</v>
      </c>
      <c r="J59" s="138" t="e">
        <f t="shared" si="5"/>
        <v>#DIV/0!</v>
      </c>
      <c r="K59" s="52"/>
      <c r="L59" s="52"/>
      <c r="M59" s="303"/>
      <c r="O59" s="1"/>
      <c r="P59" s="39"/>
      <c r="Q59" s="40"/>
      <c r="R59" s="40"/>
      <c r="S59" s="40"/>
      <c r="T59" s="40"/>
      <c r="U59" s="41"/>
    </row>
    <row r="60" spans="1:21" s="34" customFormat="1" ht="48" thickBot="1">
      <c r="A60" s="38" t="s">
        <v>111</v>
      </c>
      <c r="B60" s="29" t="s">
        <v>276</v>
      </c>
      <c r="C60" s="52">
        <v>0</v>
      </c>
      <c r="D60" s="52">
        <v>0</v>
      </c>
      <c r="E60" s="52">
        <v>0</v>
      </c>
      <c r="F60" s="52">
        <v>0</v>
      </c>
      <c r="G60" s="68">
        <v>0</v>
      </c>
      <c r="H60" s="68">
        <f t="shared" si="3"/>
        <v>0</v>
      </c>
      <c r="I60" s="68">
        <f t="shared" si="4"/>
        <v>0</v>
      </c>
      <c r="J60" s="138" t="e">
        <f t="shared" si="5"/>
        <v>#DIV/0!</v>
      </c>
      <c r="K60" s="52"/>
      <c r="L60" s="52"/>
      <c r="M60" s="303"/>
      <c r="O60" s="1"/>
      <c r="P60" s="39"/>
      <c r="Q60" s="40"/>
      <c r="R60" s="40"/>
      <c r="S60" s="40"/>
      <c r="T60" s="40"/>
      <c r="U60" s="41"/>
    </row>
    <row r="61" spans="1:21" s="34" customFormat="1" ht="48" thickBot="1">
      <c r="A61" s="38" t="s">
        <v>111</v>
      </c>
      <c r="B61" s="29" t="s">
        <v>129</v>
      </c>
      <c r="C61" s="52">
        <v>723.0661398399998</v>
      </c>
      <c r="D61" s="52">
        <v>120.02075448779999</v>
      </c>
      <c r="E61" s="52">
        <v>99.77373</v>
      </c>
      <c r="F61" s="52">
        <v>95.51930478</v>
      </c>
      <c r="G61" s="68">
        <v>18.420532880000003</v>
      </c>
      <c r="H61" s="68">
        <f t="shared" si="3"/>
        <v>623.2924098399998</v>
      </c>
      <c r="I61" s="68">
        <f t="shared" si="4"/>
        <v>-20.24702448779999</v>
      </c>
      <c r="J61" s="138">
        <f t="shared" si="5"/>
        <v>0.8313039725986885</v>
      </c>
      <c r="K61" s="52"/>
      <c r="L61" s="52"/>
      <c r="M61" s="303" t="s">
        <v>1020</v>
      </c>
      <c r="O61" s="1"/>
      <c r="P61" s="39"/>
      <c r="Q61" s="40"/>
      <c r="R61" s="40"/>
      <c r="S61" s="40"/>
      <c r="T61" s="40"/>
      <c r="U61" s="41"/>
    </row>
    <row r="62" spans="1:15" s="34" customFormat="1" ht="15.75">
      <c r="A62" s="38"/>
      <c r="B62" s="151" t="s">
        <v>106</v>
      </c>
      <c r="C62" s="68"/>
      <c r="D62" s="68"/>
      <c r="E62" s="68"/>
      <c r="F62" s="68"/>
      <c r="G62" s="68"/>
      <c r="H62" s="68"/>
      <c r="I62" s="68"/>
      <c r="J62" s="138"/>
      <c r="K62" s="53"/>
      <c r="L62" s="53"/>
      <c r="M62" s="305"/>
      <c r="O62" s="34" t="s">
        <v>112</v>
      </c>
    </row>
    <row r="63" spans="1:15" s="34" customFormat="1" ht="47.25">
      <c r="A63" s="38" t="s">
        <v>112</v>
      </c>
      <c r="B63" s="42" t="s">
        <v>277</v>
      </c>
      <c r="C63" s="52">
        <v>699.9206455799997</v>
      </c>
      <c r="D63" s="68">
        <v>699.9202388586301</v>
      </c>
      <c r="E63" s="52">
        <v>47.223998359999996</v>
      </c>
      <c r="F63" s="52">
        <v>176.50464284</v>
      </c>
      <c r="G63" s="68">
        <v>0</v>
      </c>
      <c r="H63" s="68">
        <f t="shared" si="3"/>
        <v>652.6966472199997</v>
      </c>
      <c r="I63" s="68">
        <f aca="true" t="shared" si="6" ref="I63:I74">E63-D63</f>
        <v>-652.6962404986301</v>
      </c>
      <c r="J63" s="138">
        <f aca="true" t="shared" si="7" ref="J63:J74">E63/D63</f>
        <v>0.06747054269642044</v>
      </c>
      <c r="K63" s="53"/>
      <c r="L63" s="53"/>
      <c r="M63" s="305" t="s">
        <v>1031</v>
      </c>
      <c r="O63" s="34" t="s">
        <v>112</v>
      </c>
    </row>
    <row r="64" spans="1:15" s="34" customFormat="1" ht="63">
      <c r="A64" s="38" t="s">
        <v>112</v>
      </c>
      <c r="B64" s="42" t="s">
        <v>130</v>
      </c>
      <c r="C64" s="52">
        <v>0.7150347599999982</v>
      </c>
      <c r="D64" s="68">
        <v>0.71503</v>
      </c>
      <c r="E64" s="52">
        <v>0.715034870000001</v>
      </c>
      <c r="F64" s="52">
        <v>0</v>
      </c>
      <c r="G64" s="68">
        <v>12.88973509</v>
      </c>
      <c r="H64" s="68">
        <f t="shared" si="3"/>
        <v>-1.1000000277316957E-07</v>
      </c>
      <c r="I64" s="68">
        <f t="shared" si="6"/>
        <v>4.8700000009338495E-06</v>
      </c>
      <c r="J64" s="138">
        <f t="shared" si="7"/>
        <v>1.0000068109030404</v>
      </c>
      <c r="K64" s="53"/>
      <c r="L64" s="53"/>
      <c r="M64" s="305"/>
      <c r="O64" s="34" t="s">
        <v>112</v>
      </c>
    </row>
    <row r="65" spans="1:15" s="34" customFormat="1" ht="63">
      <c r="A65" s="38" t="s">
        <v>112</v>
      </c>
      <c r="B65" s="42" t="s">
        <v>278</v>
      </c>
      <c r="C65" s="52">
        <v>13.3644145</v>
      </c>
      <c r="D65" s="68">
        <v>13.3644</v>
      </c>
      <c r="E65" s="52">
        <v>13.36441402</v>
      </c>
      <c r="F65" s="52">
        <v>0</v>
      </c>
      <c r="G65" s="68">
        <v>12.33816359</v>
      </c>
      <c r="H65" s="68">
        <f t="shared" si="3"/>
        <v>4.800000006355276E-07</v>
      </c>
      <c r="I65" s="68">
        <f t="shared" si="6"/>
        <v>1.4020000000058985E-05</v>
      </c>
      <c r="J65" s="138">
        <f t="shared" si="7"/>
        <v>1.0000010490557003</v>
      </c>
      <c r="K65" s="53"/>
      <c r="L65" s="53"/>
      <c r="M65" s="305"/>
      <c r="O65" s="34" t="s">
        <v>112</v>
      </c>
    </row>
    <row r="66" spans="1:15" s="34" customFormat="1" ht="63">
      <c r="A66" s="38" t="s">
        <v>112</v>
      </c>
      <c r="B66" s="42" t="s">
        <v>131</v>
      </c>
      <c r="C66" s="52">
        <v>12.389575199999998</v>
      </c>
      <c r="D66" s="68">
        <v>12.39</v>
      </c>
      <c r="E66" s="52">
        <v>11.7700968675</v>
      </c>
      <c r="F66" s="52">
        <v>0</v>
      </c>
      <c r="G66" s="68">
        <v>0</v>
      </c>
      <c r="H66" s="68">
        <f t="shared" si="3"/>
        <v>0.6194783324999982</v>
      </c>
      <c r="I66" s="68">
        <f t="shared" si="6"/>
        <v>-0.6199031325000011</v>
      </c>
      <c r="J66" s="138">
        <f t="shared" si="7"/>
        <v>0.9499674630750604</v>
      </c>
      <c r="K66" s="53"/>
      <c r="L66" s="53"/>
      <c r="M66" s="305"/>
      <c r="O66" s="34" t="s">
        <v>112</v>
      </c>
    </row>
    <row r="67" spans="1:15" s="34" customFormat="1" ht="63">
      <c r="A67" s="38" t="s">
        <v>112</v>
      </c>
      <c r="B67" s="42" t="s">
        <v>132</v>
      </c>
      <c r="C67" s="52">
        <v>6.4663999994</v>
      </c>
      <c r="D67" s="68">
        <v>0</v>
      </c>
      <c r="E67" s="52">
        <v>2.90330033</v>
      </c>
      <c r="F67" s="52">
        <v>5.350013</v>
      </c>
      <c r="G67" s="68">
        <v>3.07200234</v>
      </c>
      <c r="H67" s="68">
        <f t="shared" si="3"/>
        <v>3.5630996694</v>
      </c>
      <c r="I67" s="68">
        <f t="shared" si="6"/>
        <v>2.90330033</v>
      </c>
      <c r="J67" s="138" t="e">
        <f t="shared" si="7"/>
        <v>#DIV/0!</v>
      </c>
      <c r="K67" s="53"/>
      <c r="L67" s="53"/>
      <c r="M67" s="305" t="s">
        <v>1027</v>
      </c>
      <c r="O67" s="34" t="s">
        <v>112</v>
      </c>
    </row>
    <row r="68" spans="1:15" s="34" customFormat="1" ht="63">
      <c r="A68" s="38" t="s">
        <v>112</v>
      </c>
      <c r="B68" s="42" t="s">
        <v>134</v>
      </c>
      <c r="C68" s="52">
        <v>7.2813</v>
      </c>
      <c r="D68" s="68">
        <v>7.281</v>
      </c>
      <c r="E68" s="52">
        <v>7.28130367</v>
      </c>
      <c r="F68" s="52">
        <v>0</v>
      </c>
      <c r="G68" s="68">
        <v>7.7789341</v>
      </c>
      <c r="H68" s="68">
        <f t="shared" si="3"/>
        <v>-3.669999999900142E-06</v>
      </c>
      <c r="I68" s="68">
        <f t="shared" si="6"/>
        <v>0.00030367000000008915</v>
      </c>
      <c r="J68" s="138">
        <f t="shared" si="7"/>
        <v>1.0000417071830792</v>
      </c>
      <c r="K68" s="53"/>
      <c r="L68" s="53"/>
      <c r="M68" s="305"/>
      <c r="O68" s="34" t="s">
        <v>112</v>
      </c>
    </row>
    <row r="69" spans="1:15" s="34" customFormat="1" ht="47.25">
      <c r="A69" s="38" t="s">
        <v>112</v>
      </c>
      <c r="B69" s="42" t="s">
        <v>279</v>
      </c>
      <c r="C69" s="52">
        <v>7.255</v>
      </c>
      <c r="D69" s="68">
        <v>7.255</v>
      </c>
      <c r="E69" s="52">
        <v>0</v>
      </c>
      <c r="F69" s="52">
        <v>2.9484</v>
      </c>
      <c r="G69" s="68">
        <v>0</v>
      </c>
      <c r="H69" s="68">
        <f t="shared" si="3"/>
        <v>7.255</v>
      </c>
      <c r="I69" s="68">
        <f t="shared" si="6"/>
        <v>-7.255</v>
      </c>
      <c r="J69" s="138">
        <f t="shared" si="7"/>
        <v>0</v>
      </c>
      <c r="K69" s="53"/>
      <c r="L69" s="53"/>
      <c r="M69" s="305" t="s">
        <v>1030</v>
      </c>
      <c r="O69" s="34" t="s">
        <v>112</v>
      </c>
    </row>
    <row r="70" spans="1:15" s="34" customFormat="1" ht="94.5">
      <c r="A70" s="38" t="s">
        <v>112</v>
      </c>
      <c r="B70" s="42" t="s">
        <v>280</v>
      </c>
      <c r="C70" s="52">
        <v>87.1884182</v>
      </c>
      <c r="D70" s="68">
        <v>0</v>
      </c>
      <c r="E70" s="52">
        <v>0</v>
      </c>
      <c r="F70" s="52">
        <v>77.49765285</v>
      </c>
      <c r="G70" s="68">
        <v>0</v>
      </c>
      <c r="H70" s="68">
        <f t="shared" si="3"/>
        <v>87.1884182</v>
      </c>
      <c r="I70" s="68">
        <f t="shared" si="6"/>
        <v>0</v>
      </c>
      <c r="J70" s="138" t="e">
        <f t="shared" si="7"/>
        <v>#DIV/0!</v>
      </c>
      <c r="K70" s="53"/>
      <c r="L70" s="53"/>
      <c r="M70" s="305"/>
      <c r="O70" s="34" t="s">
        <v>112</v>
      </c>
    </row>
    <row r="71" spans="1:15" s="34" customFormat="1" ht="63">
      <c r="A71" s="38" t="s">
        <v>112</v>
      </c>
      <c r="B71" s="42" t="s">
        <v>281</v>
      </c>
      <c r="C71" s="52">
        <v>50.16179999999999</v>
      </c>
      <c r="D71" s="68">
        <v>0</v>
      </c>
      <c r="E71" s="52">
        <v>0</v>
      </c>
      <c r="F71" s="52">
        <v>2.0764</v>
      </c>
      <c r="G71" s="68">
        <v>0</v>
      </c>
      <c r="H71" s="68">
        <f t="shared" si="3"/>
        <v>50.16179999999999</v>
      </c>
      <c r="I71" s="68">
        <f t="shared" si="6"/>
        <v>0</v>
      </c>
      <c r="J71" s="138" t="e">
        <f t="shared" si="7"/>
        <v>#DIV/0!</v>
      </c>
      <c r="K71" s="53"/>
      <c r="L71" s="53"/>
      <c r="M71" s="305"/>
      <c r="O71" s="34" t="s">
        <v>112</v>
      </c>
    </row>
    <row r="72" spans="1:15" s="34" customFormat="1" ht="63">
      <c r="A72" s="38" t="s">
        <v>112</v>
      </c>
      <c r="B72" s="42" t="s">
        <v>282</v>
      </c>
      <c r="C72" s="52">
        <v>0</v>
      </c>
      <c r="D72" s="68">
        <v>0</v>
      </c>
      <c r="E72" s="52">
        <v>0</v>
      </c>
      <c r="F72" s="52">
        <v>2.69932</v>
      </c>
      <c r="G72" s="68">
        <v>0</v>
      </c>
      <c r="H72" s="68">
        <f t="shared" si="3"/>
        <v>0</v>
      </c>
      <c r="I72" s="68">
        <f t="shared" si="6"/>
        <v>0</v>
      </c>
      <c r="J72" s="138" t="e">
        <f t="shared" si="7"/>
        <v>#DIV/0!</v>
      </c>
      <c r="K72" s="53"/>
      <c r="L72" s="53"/>
      <c r="M72" s="305"/>
      <c r="O72" s="34" t="s">
        <v>112</v>
      </c>
    </row>
    <row r="73" spans="1:15" s="34" customFormat="1" ht="94.5">
      <c r="A73" s="38" t="s">
        <v>112</v>
      </c>
      <c r="B73" s="42" t="s">
        <v>283</v>
      </c>
      <c r="C73" s="52">
        <v>55.072959999999995</v>
      </c>
      <c r="D73" s="68">
        <v>0</v>
      </c>
      <c r="E73" s="52">
        <v>0</v>
      </c>
      <c r="F73" s="52">
        <v>3.94516</v>
      </c>
      <c r="G73" s="68">
        <v>0.71917079</v>
      </c>
      <c r="H73" s="68">
        <f t="shared" si="3"/>
        <v>55.072959999999995</v>
      </c>
      <c r="I73" s="68">
        <f t="shared" si="6"/>
        <v>0</v>
      </c>
      <c r="J73" s="138" t="e">
        <f t="shared" si="7"/>
        <v>#DIV/0!</v>
      </c>
      <c r="K73" s="53"/>
      <c r="L73" s="53"/>
      <c r="M73" s="305"/>
      <c r="O73" s="34" t="s">
        <v>112</v>
      </c>
    </row>
    <row r="74" spans="1:15" s="34" customFormat="1" ht="31.5">
      <c r="A74" s="38" t="s">
        <v>112</v>
      </c>
      <c r="B74" s="42" t="s">
        <v>142</v>
      </c>
      <c r="C74" s="52">
        <v>338.64488568679997</v>
      </c>
      <c r="D74" s="68">
        <v>5.224057</v>
      </c>
      <c r="E74" s="52">
        <v>-4.5259578399999985</v>
      </c>
      <c r="F74" s="52">
        <v>21.11931612</v>
      </c>
      <c r="G74" s="68">
        <v>0</v>
      </c>
      <c r="H74" s="68">
        <f t="shared" si="3"/>
        <v>343.17084352679996</v>
      </c>
      <c r="I74" s="68">
        <f t="shared" si="6"/>
        <v>-9.750014839999999</v>
      </c>
      <c r="J74" s="138">
        <f t="shared" si="7"/>
        <v>-0.8663683876343612</v>
      </c>
      <c r="K74" s="53"/>
      <c r="L74" s="53"/>
      <c r="M74" s="305" t="s">
        <v>1017</v>
      </c>
      <c r="O74" s="34" t="s">
        <v>112</v>
      </c>
    </row>
    <row r="75" spans="1:15" s="34" customFormat="1" ht="15.75">
      <c r="A75" s="38"/>
      <c r="B75" s="151" t="s">
        <v>107</v>
      </c>
      <c r="C75" s="67"/>
      <c r="D75" s="67"/>
      <c r="E75" s="67"/>
      <c r="F75" s="69"/>
      <c r="G75" s="69"/>
      <c r="H75" s="68"/>
      <c r="I75" s="68"/>
      <c r="J75" s="138"/>
      <c r="K75" s="53"/>
      <c r="L75" s="53"/>
      <c r="M75" s="305"/>
      <c r="O75" s="34" t="s">
        <v>113</v>
      </c>
    </row>
    <row r="76" spans="1:15" s="34" customFormat="1" ht="47.25">
      <c r="A76" s="38" t="s">
        <v>113</v>
      </c>
      <c r="B76" s="43" t="s">
        <v>284</v>
      </c>
      <c r="C76" s="53">
        <v>125.85680400000001</v>
      </c>
      <c r="D76" s="69">
        <v>11.41178</v>
      </c>
      <c r="E76" s="53">
        <v>0</v>
      </c>
      <c r="F76" s="53">
        <v>9.671</v>
      </c>
      <c r="G76" s="69">
        <v>0</v>
      </c>
      <c r="H76" s="68">
        <f t="shared" si="3"/>
        <v>125.85680400000001</v>
      </c>
      <c r="I76" s="68">
        <f aca="true" t="shared" si="8" ref="I76:I103">E76-D76</f>
        <v>-11.41178</v>
      </c>
      <c r="J76" s="138">
        <f aca="true" t="shared" si="9" ref="J76:J103">E76/D76</f>
        <v>0</v>
      </c>
      <c r="K76" s="53"/>
      <c r="L76" s="53"/>
      <c r="M76" s="305" t="s">
        <v>1020</v>
      </c>
      <c r="O76" s="34" t="s">
        <v>113</v>
      </c>
    </row>
    <row r="77" spans="1:15" s="34" customFormat="1" ht="31.5">
      <c r="A77" s="38" t="s">
        <v>113</v>
      </c>
      <c r="B77" s="43" t="s">
        <v>183</v>
      </c>
      <c r="C77" s="53">
        <v>2.17378883</v>
      </c>
      <c r="D77" s="69">
        <v>2.0603979999999997</v>
      </c>
      <c r="E77" s="53">
        <v>1.71175252101</v>
      </c>
      <c r="F77" s="53">
        <v>1.5287818800000001</v>
      </c>
      <c r="G77" s="69">
        <v>1.68165269</v>
      </c>
      <c r="H77" s="68">
        <f t="shared" si="3"/>
        <v>0.4620363089899999</v>
      </c>
      <c r="I77" s="68">
        <f t="shared" si="8"/>
        <v>-0.34864547898999976</v>
      </c>
      <c r="J77" s="138">
        <f t="shared" si="9"/>
        <v>0.8307873143975097</v>
      </c>
      <c r="K77" s="53"/>
      <c r="L77" s="53"/>
      <c r="M77" s="305" t="s">
        <v>1017</v>
      </c>
      <c r="O77" s="34" t="s">
        <v>113</v>
      </c>
    </row>
    <row r="78" spans="1:15" s="34" customFormat="1" ht="31.5">
      <c r="A78" s="38" t="s">
        <v>113</v>
      </c>
      <c r="B78" s="43" t="s">
        <v>285</v>
      </c>
      <c r="C78" s="53">
        <v>3.05435004</v>
      </c>
      <c r="D78" s="69">
        <v>0.14219000000000026</v>
      </c>
      <c r="E78" s="53">
        <v>3.05435003983</v>
      </c>
      <c r="F78" s="53">
        <v>2.78007255</v>
      </c>
      <c r="G78" s="69">
        <v>2.78007255</v>
      </c>
      <c r="H78" s="68">
        <f t="shared" si="3"/>
        <v>1.7000001406586307E-10</v>
      </c>
      <c r="I78" s="68">
        <f t="shared" si="8"/>
        <v>2.91216003983</v>
      </c>
      <c r="J78" s="138">
        <f t="shared" si="9"/>
        <v>21.4807654534777</v>
      </c>
      <c r="K78" s="53"/>
      <c r="L78" s="53"/>
      <c r="M78" s="305" t="s">
        <v>1022</v>
      </c>
      <c r="O78" s="34" t="s">
        <v>113</v>
      </c>
    </row>
    <row r="79" spans="1:15" s="34" customFormat="1" ht="31.5">
      <c r="A79" s="38" t="s">
        <v>113</v>
      </c>
      <c r="B79" s="43" t="s">
        <v>286</v>
      </c>
      <c r="C79" s="53">
        <v>0</v>
      </c>
      <c r="D79" s="69">
        <v>0</v>
      </c>
      <c r="E79" s="53">
        <v>0</v>
      </c>
      <c r="F79" s="53">
        <v>0</v>
      </c>
      <c r="G79" s="69">
        <v>0</v>
      </c>
      <c r="H79" s="68">
        <f t="shared" si="3"/>
        <v>0</v>
      </c>
      <c r="I79" s="68">
        <f t="shared" si="8"/>
        <v>0</v>
      </c>
      <c r="J79" s="138" t="e">
        <f t="shared" si="9"/>
        <v>#DIV/0!</v>
      </c>
      <c r="K79" s="53"/>
      <c r="L79" s="53"/>
      <c r="M79" s="305"/>
      <c r="O79" s="34" t="s">
        <v>113</v>
      </c>
    </row>
    <row r="80" spans="1:15" s="34" customFormat="1" ht="31.5">
      <c r="A80" s="38" t="s">
        <v>113</v>
      </c>
      <c r="B80" s="43" t="s">
        <v>287</v>
      </c>
      <c r="C80" s="53">
        <v>0</v>
      </c>
      <c r="D80" s="69">
        <v>0</v>
      </c>
      <c r="E80" s="53">
        <v>0</v>
      </c>
      <c r="F80" s="53">
        <v>0</v>
      </c>
      <c r="G80" s="69">
        <v>0</v>
      </c>
      <c r="H80" s="68">
        <f t="shared" si="3"/>
        <v>0</v>
      </c>
      <c r="I80" s="68">
        <f t="shared" si="8"/>
        <v>0</v>
      </c>
      <c r="J80" s="138" t="e">
        <f t="shared" si="9"/>
        <v>#DIV/0!</v>
      </c>
      <c r="K80" s="53"/>
      <c r="L80" s="53"/>
      <c r="M80" s="305"/>
      <c r="O80" s="34" t="s">
        <v>113</v>
      </c>
    </row>
    <row r="81" spans="1:15" s="34" customFormat="1" ht="31.5">
      <c r="A81" s="38" t="s">
        <v>113</v>
      </c>
      <c r="B81" s="43" t="s">
        <v>288</v>
      </c>
      <c r="C81" s="53">
        <v>0</v>
      </c>
      <c r="D81" s="69">
        <v>0</v>
      </c>
      <c r="E81" s="53">
        <v>0</v>
      </c>
      <c r="F81" s="53">
        <v>0</v>
      </c>
      <c r="G81" s="69">
        <v>0</v>
      </c>
      <c r="H81" s="68">
        <f t="shared" si="3"/>
        <v>0</v>
      </c>
      <c r="I81" s="68">
        <f t="shared" si="8"/>
        <v>0</v>
      </c>
      <c r="J81" s="138" t="e">
        <f t="shared" si="9"/>
        <v>#DIV/0!</v>
      </c>
      <c r="K81" s="53"/>
      <c r="L81" s="53"/>
      <c r="M81" s="305"/>
      <c r="O81" s="34" t="s">
        <v>113</v>
      </c>
    </row>
    <row r="82" spans="1:15" s="34" customFormat="1" ht="15.75">
      <c r="A82" s="38" t="s">
        <v>113</v>
      </c>
      <c r="B82" s="43" t="s">
        <v>289</v>
      </c>
      <c r="C82" s="53">
        <v>0</v>
      </c>
      <c r="D82" s="69">
        <v>0</v>
      </c>
      <c r="E82" s="53">
        <v>0</v>
      </c>
      <c r="F82" s="53">
        <v>0</v>
      </c>
      <c r="G82" s="69">
        <v>0</v>
      </c>
      <c r="H82" s="68">
        <f t="shared" si="3"/>
        <v>0</v>
      </c>
      <c r="I82" s="68">
        <f t="shared" si="8"/>
        <v>0</v>
      </c>
      <c r="J82" s="138" t="e">
        <f t="shared" si="9"/>
        <v>#DIV/0!</v>
      </c>
      <c r="K82" s="53"/>
      <c r="L82" s="53"/>
      <c r="M82" s="305"/>
      <c r="O82" s="34" t="s">
        <v>113</v>
      </c>
    </row>
    <row r="83" spans="1:15" s="34" customFormat="1" ht="31.5">
      <c r="A83" s="38" t="s">
        <v>113</v>
      </c>
      <c r="B83" s="43" t="s">
        <v>290</v>
      </c>
      <c r="C83" s="53">
        <v>0</v>
      </c>
      <c r="D83" s="69">
        <v>0</v>
      </c>
      <c r="E83" s="53">
        <v>0</v>
      </c>
      <c r="F83" s="53">
        <v>0</v>
      </c>
      <c r="G83" s="69">
        <v>0</v>
      </c>
      <c r="H83" s="68">
        <f t="shared" si="3"/>
        <v>0</v>
      </c>
      <c r="I83" s="68">
        <f t="shared" si="8"/>
        <v>0</v>
      </c>
      <c r="J83" s="138" t="e">
        <f t="shared" si="9"/>
        <v>#DIV/0!</v>
      </c>
      <c r="K83" s="53"/>
      <c r="L83" s="53"/>
      <c r="M83" s="305"/>
      <c r="O83" s="34" t="s">
        <v>113</v>
      </c>
    </row>
    <row r="84" spans="1:15" s="34" customFormat="1" ht="31.5">
      <c r="A84" s="38" t="s">
        <v>113</v>
      </c>
      <c r="B84" s="43" t="s">
        <v>291</v>
      </c>
      <c r="C84" s="53">
        <v>0</v>
      </c>
      <c r="D84" s="69">
        <v>0</v>
      </c>
      <c r="E84" s="53">
        <v>0</v>
      </c>
      <c r="F84" s="53">
        <v>0</v>
      </c>
      <c r="G84" s="69">
        <v>0</v>
      </c>
      <c r="H84" s="68">
        <f t="shared" si="3"/>
        <v>0</v>
      </c>
      <c r="I84" s="68">
        <f t="shared" si="8"/>
        <v>0</v>
      </c>
      <c r="J84" s="138" t="e">
        <f t="shared" si="9"/>
        <v>#DIV/0!</v>
      </c>
      <c r="K84" s="53"/>
      <c r="L84" s="53"/>
      <c r="M84" s="305"/>
      <c r="O84" s="34" t="s">
        <v>113</v>
      </c>
    </row>
    <row r="85" spans="1:15" s="34" customFormat="1" ht="31.5">
      <c r="A85" s="38" t="s">
        <v>113</v>
      </c>
      <c r="B85" s="43" t="s">
        <v>292</v>
      </c>
      <c r="C85" s="53">
        <v>0</v>
      </c>
      <c r="D85" s="69">
        <v>0</v>
      </c>
      <c r="E85" s="53">
        <v>0</v>
      </c>
      <c r="F85" s="53">
        <v>0</v>
      </c>
      <c r="G85" s="69">
        <v>0</v>
      </c>
      <c r="H85" s="68">
        <f t="shared" si="3"/>
        <v>0</v>
      </c>
      <c r="I85" s="68">
        <f t="shared" si="8"/>
        <v>0</v>
      </c>
      <c r="J85" s="138" t="e">
        <f t="shared" si="9"/>
        <v>#DIV/0!</v>
      </c>
      <c r="K85" s="53"/>
      <c r="L85" s="53"/>
      <c r="M85" s="305"/>
      <c r="O85" s="34" t="s">
        <v>113</v>
      </c>
    </row>
    <row r="86" spans="1:15" s="34" customFormat="1" ht="15.75">
      <c r="A86" s="38" t="s">
        <v>113</v>
      </c>
      <c r="B86" s="43" t="s">
        <v>293</v>
      </c>
      <c r="C86" s="53">
        <v>0</v>
      </c>
      <c r="D86" s="69">
        <v>0</v>
      </c>
      <c r="E86" s="53">
        <v>0</v>
      </c>
      <c r="F86" s="53">
        <v>0</v>
      </c>
      <c r="G86" s="69">
        <v>0</v>
      </c>
      <c r="H86" s="68">
        <f t="shared" si="3"/>
        <v>0</v>
      </c>
      <c r="I86" s="68">
        <f t="shared" si="8"/>
        <v>0</v>
      </c>
      <c r="J86" s="138" t="e">
        <f t="shared" si="9"/>
        <v>#DIV/0!</v>
      </c>
      <c r="K86" s="53"/>
      <c r="L86" s="53"/>
      <c r="M86" s="305"/>
      <c r="O86" s="34" t="s">
        <v>113</v>
      </c>
    </row>
    <row r="87" spans="1:15" s="34" customFormat="1" ht="31.5">
      <c r="A87" s="38" t="s">
        <v>113</v>
      </c>
      <c r="B87" s="43" t="s">
        <v>294</v>
      </c>
      <c r="C87" s="53">
        <v>0</v>
      </c>
      <c r="D87" s="69">
        <v>0</v>
      </c>
      <c r="E87" s="53">
        <v>0</v>
      </c>
      <c r="F87" s="53">
        <v>0</v>
      </c>
      <c r="G87" s="69">
        <v>0</v>
      </c>
      <c r="H87" s="68">
        <f aca="true" t="shared" si="10" ref="H87:H103">C87-E87</f>
        <v>0</v>
      </c>
      <c r="I87" s="68">
        <f t="shared" si="8"/>
        <v>0</v>
      </c>
      <c r="J87" s="138" t="e">
        <f t="shared" si="9"/>
        <v>#DIV/0!</v>
      </c>
      <c r="K87" s="53"/>
      <c r="L87" s="53"/>
      <c r="M87" s="305"/>
      <c r="O87" s="34" t="s">
        <v>113</v>
      </c>
    </row>
    <row r="88" spans="1:15" s="34" customFormat="1" ht="31.5">
      <c r="A88" s="38" t="s">
        <v>113</v>
      </c>
      <c r="B88" s="43" t="s">
        <v>295</v>
      </c>
      <c r="C88" s="53">
        <v>0</v>
      </c>
      <c r="D88" s="69">
        <v>0</v>
      </c>
      <c r="E88" s="53">
        <v>0</v>
      </c>
      <c r="F88" s="53">
        <v>0</v>
      </c>
      <c r="G88" s="69">
        <v>0</v>
      </c>
      <c r="H88" s="68">
        <f t="shared" si="10"/>
        <v>0</v>
      </c>
      <c r="I88" s="68">
        <f t="shared" si="8"/>
        <v>0</v>
      </c>
      <c r="J88" s="138" t="e">
        <f t="shared" si="9"/>
        <v>#DIV/0!</v>
      </c>
      <c r="K88" s="53"/>
      <c r="L88" s="53"/>
      <c r="M88" s="305"/>
      <c r="O88" s="34" t="s">
        <v>113</v>
      </c>
    </row>
    <row r="89" spans="1:15" s="34" customFormat="1" ht="31.5">
      <c r="A89" s="38" t="s">
        <v>113</v>
      </c>
      <c r="B89" s="43" t="s">
        <v>296</v>
      </c>
      <c r="C89" s="53">
        <v>0</v>
      </c>
      <c r="D89" s="69">
        <v>0</v>
      </c>
      <c r="E89" s="53">
        <v>0</v>
      </c>
      <c r="F89" s="53">
        <v>0</v>
      </c>
      <c r="G89" s="69">
        <v>0</v>
      </c>
      <c r="H89" s="68">
        <f t="shared" si="10"/>
        <v>0</v>
      </c>
      <c r="I89" s="68">
        <f t="shared" si="8"/>
        <v>0</v>
      </c>
      <c r="J89" s="138" t="e">
        <f t="shared" si="9"/>
        <v>#DIV/0!</v>
      </c>
      <c r="K89" s="53"/>
      <c r="L89" s="53"/>
      <c r="M89" s="305"/>
      <c r="O89" s="34" t="s">
        <v>113</v>
      </c>
    </row>
    <row r="90" spans="1:15" s="34" customFormat="1" ht="31.5">
      <c r="A90" s="38" t="s">
        <v>113</v>
      </c>
      <c r="B90" s="43" t="s">
        <v>297</v>
      </c>
      <c r="C90" s="53">
        <v>0</v>
      </c>
      <c r="D90" s="69">
        <v>0</v>
      </c>
      <c r="E90" s="53">
        <v>0</v>
      </c>
      <c r="F90" s="53">
        <v>0</v>
      </c>
      <c r="G90" s="69">
        <v>0</v>
      </c>
      <c r="H90" s="68">
        <f t="shared" si="10"/>
        <v>0</v>
      </c>
      <c r="I90" s="68">
        <f t="shared" si="8"/>
        <v>0</v>
      </c>
      <c r="J90" s="138" t="e">
        <f t="shared" si="9"/>
        <v>#DIV/0!</v>
      </c>
      <c r="K90" s="53"/>
      <c r="L90" s="53"/>
      <c r="M90" s="305"/>
      <c r="O90" s="34" t="s">
        <v>113</v>
      </c>
    </row>
    <row r="91" spans="1:15" s="34" customFormat="1" ht="31.5">
      <c r="A91" s="38" t="s">
        <v>113</v>
      </c>
      <c r="B91" s="43" t="s">
        <v>298</v>
      </c>
      <c r="C91" s="53">
        <v>0</v>
      </c>
      <c r="D91" s="69">
        <v>0</v>
      </c>
      <c r="E91" s="53">
        <v>0</v>
      </c>
      <c r="F91" s="53">
        <v>0</v>
      </c>
      <c r="G91" s="69">
        <v>0</v>
      </c>
      <c r="H91" s="68">
        <f t="shared" si="10"/>
        <v>0</v>
      </c>
      <c r="I91" s="68">
        <f t="shared" si="8"/>
        <v>0</v>
      </c>
      <c r="J91" s="138" t="e">
        <f t="shared" si="9"/>
        <v>#DIV/0!</v>
      </c>
      <c r="K91" s="53"/>
      <c r="L91" s="53"/>
      <c r="M91" s="305"/>
      <c r="O91" s="34" t="s">
        <v>113</v>
      </c>
    </row>
    <row r="92" spans="1:13" s="34" customFormat="1" ht="31.5">
      <c r="A92" s="38" t="s">
        <v>113</v>
      </c>
      <c r="B92" s="43" t="s">
        <v>299</v>
      </c>
      <c r="C92" s="53">
        <v>0</v>
      </c>
      <c r="D92" s="69">
        <v>0</v>
      </c>
      <c r="E92" s="53">
        <v>0</v>
      </c>
      <c r="F92" s="53">
        <v>0</v>
      </c>
      <c r="G92" s="69">
        <v>0</v>
      </c>
      <c r="H92" s="68">
        <f t="shared" si="10"/>
        <v>0</v>
      </c>
      <c r="I92" s="68">
        <f t="shared" si="8"/>
        <v>0</v>
      </c>
      <c r="J92" s="138" t="e">
        <f t="shared" si="9"/>
        <v>#DIV/0!</v>
      </c>
      <c r="K92" s="53"/>
      <c r="L92" s="53"/>
      <c r="M92" s="305"/>
    </row>
    <row r="93" spans="1:13" s="34" customFormat="1" ht="31.5">
      <c r="A93" s="38" t="s">
        <v>113</v>
      </c>
      <c r="B93" s="43" t="s">
        <v>300</v>
      </c>
      <c r="C93" s="53">
        <v>0</v>
      </c>
      <c r="D93" s="69">
        <v>0</v>
      </c>
      <c r="E93" s="53">
        <v>0</v>
      </c>
      <c r="F93" s="53">
        <v>0</v>
      </c>
      <c r="G93" s="69">
        <v>0</v>
      </c>
      <c r="H93" s="68">
        <f t="shared" si="10"/>
        <v>0</v>
      </c>
      <c r="I93" s="68">
        <f t="shared" si="8"/>
        <v>0</v>
      </c>
      <c r="J93" s="138" t="e">
        <f t="shared" si="9"/>
        <v>#DIV/0!</v>
      </c>
      <c r="K93" s="53"/>
      <c r="L93" s="53"/>
      <c r="M93" s="305"/>
    </row>
    <row r="94" spans="1:13" s="34" customFormat="1" ht="31.5">
      <c r="A94" s="38" t="s">
        <v>113</v>
      </c>
      <c r="B94" s="43" t="s">
        <v>301</v>
      </c>
      <c r="C94" s="53">
        <v>0</v>
      </c>
      <c r="D94" s="69">
        <v>0</v>
      </c>
      <c r="E94" s="53">
        <v>0</v>
      </c>
      <c r="F94" s="53">
        <v>0</v>
      </c>
      <c r="G94" s="69">
        <v>0</v>
      </c>
      <c r="H94" s="68">
        <f t="shared" si="10"/>
        <v>0</v>
      </c>
      <c r="I94" s="68">
        <f t="shared" si="8"/>
        <v>0</v>
      </c>
      <c r="J94" s="138" t="e">
        <f t="shared" si="9"/>
        <v>#DIV/0!</v>
      </c>
      <c r="K94" s="53"/>
      <c r="L94" s="53"/>
      <c r="M94" s="305"/>
    </row>
    <row r="95" spans="1:13" s="34" customFormat="1" ht="31.5">
      <c r="A95" s="38" t="s">
        <v>113</v>
      </c>
      <c r="B95" s="43" t="s">
        <v>302</v>
      </c>
      <c r="C95" s="53">
        <v>0</v>
      </c>
      <c r="D95" s="69">
        <v>0</v>
      </c>
      <c r="E95" s="53">
        <v>0</v>
      </c>
      <c r="F95" s="53">
        <v>0</v>
      </c>
      <c r="G95" s="69">
        <v>0</v>
      </c>
      <c r="H95" s="68">
        <f t="shared" si="10"/>
        <v>0</v>
      </c>
      <c r="I95" s="68">
        <f t="shared" si="8"/>
        <v>0</v>
      </c>
      <c r="J95" s="138" t="e">
        <f t="shared" si="9"/>
        <v>#DIV/0!</v>
      </c>
      <c r="K95" s="53"/>
      <c r="L95" s="53"/>
      <c r="M95" s="305"/>
    </row>
    <row r="96" spans="1:13" s="34" customFormat="1" ht="31.5">
      <c r="A96" s="38" t="s">
        <v>113</v>
      </c>
      <c r="B96" s="43" t="s">
        <v>303</v>
      </c>
      <c r="C96" s="53">
        <v>0</v>
      </c>
      <c r="D96" s="69">
        <v>0</v>
      </c>
      <c r="E96" s="53">
        <v>0</v>
      </c>
      <c r="F96" s="53">
        <v>0</v>
      </c>
      <c r="G96" s="69">
        <v>0</v>
      </c>
      <c r="H96" s="68">
        <f t="shared" si="10"/>
        <v>0</v>
      </c>
      <c r="I96" s="68">
        <f t="shared" si="8"/>
        <v>0</v>
      </c>
      <c r="J96" s="138" t="e">
        <f t="shared" si="9"/>
        <v>#DIV/0!</v>
      </c>
      <c r="K96" s="53"/>
      <c r="L96" s="53"/>
      <c r="M96" s="305"/>
    </row>
    <row r="97" spans="1:13" s="34" customFormat="1" ht="31.5">
      <c r="A97" s="38" t="s">
        <v>113</v>
      </c>
      <c r="B97" s="43" t="s">
        <v>304</v>
      </c>
      <c r="C97" s="53">
        <v>0</v>
      </c>
      <c r="D97" s="69">
        <v>0</v>
      </c>
      <c r="E97" s="53">
        <v>0</v>
      </c>
      <c r="F97" s="53">
        <v>0</v>
      </c>
      <c r="G97" s="69">
        <v>0</v>
      </c>
      <c r="H97" s="68">
        <f t="shared" si="10"/>
        <v>0</v>
      </c>
      <c r="I97" s="68">
        <f t="shared" si="8"/>
        <v>0</v>
      </c>
      <c r="J97" s="138" t="e">
        <f t="shared" si="9"/>
        <v>#DIV/0!</v>
      </c>
      <c r="K97" s="53"/>
      <c r="L97" s="53"/>
      <c r="M97" s="305"/>
    </row>
    <row r="98" spans="1:13" s="34" customFormat="1" ht="31.5">
      <c r="A98" s="38" t="s">
        <v>113</v>
      </c>
      <c r="B98" s="43" t="s">
        <v>305</v>
      </c>
      <c r="C98" s="53">
        <v>0</v>
      </c>
      <c r="D98" s="69">
        <v>0</v>
      </c>
      <c r="E98" s="53">
        <v>0</v>
      </c>
      <c r="F98" s="53">
        <v>0</v>
      </c>
      <c r="G98" s="69">
        <v>0</v>
      </c>
      <c r="H98" s="68">
        <f t="shared" si="10"/>
        <v>0</v>
      </c>
      <c r="I98" s="68">
        <f t="shared" si="8"/>
        <v>0</v>
      </c>
      <c r="J98" s="138" t="e">
        <f t="shared" si="9"/>
        <v>#DIV/0!</v>
      </c>
      <c r="K98" s="53"/>
      <c r="L98" s="53"/>
      <c r="M98" s="305"/>
    </row>
    <row r="99" spans="1:13" s="34" customFormat="1" ht="31.5">
      <c r="A99" s="38" t="s">
        <v>113</v>
      </c>
      <c r="B99" s="43" t="s">
        <v>306</v>
      </c>
      <c r="C99" s="53">
        <v>0</v>
      </c>
      <c r="D99" s="69">
        <v>0</v>
      </c>
      <c r="E99" s="53">
        <v>0</v>
      </c>
      <c r="F99" s="53">
        <v>0</v>
      </c>
      <c r="G99" s="69">
        <v>0</v>
      </c>
      <c r="H99" s="68">
        <f t="shared" si="10"/>
        <v>0</v>
      </c>
      <c r="I99" s="68">
        <f t="shared" si="8"/>
        <v>0</v>
      </c>
      <c r="J99" s="138" t="e">
        <f t="shared" si="9"/>
        <v>#DIV/0!</v>
      </c>
      <c r="K99" s="53"/>
      <c r="L99" s="53"/>
      <c r="M99" s="305"/>
    </row>
    <row r="100" spans="1:13" s="34" customFormat="1" ht="31.5">
      <c r="A100" s="38" t="s">
        <v>113</v>
      </c>
      <c r="B100" s="43" t="s">
        <v>307</v>
      </c>
      <c r="C100" s="53">
        <v>0</v>
      </c>
      <c r="D100" s="69">
        <v>0</v>
      </c>
      <c r="E100" s="53">
        <v>0</v>
      </c>
      <c r="F100" s="53">
        <v>0</v>
      </c>
      <c r="G100" s="69">
        <v>0</v>
      </c>
      <c r="H100" s="68">
        <f t="shared" si="10"/>
        <v>0</v>
      </c>
      <c r="I100" s="68">
        <f t="shared" si="8"/>
        <v>0</v>
      </c>
      <c r="J100" s="138" t="e">
        <f t="shared" si="9"/>
        <v>#DIV/0!</v>
      </c>
      <c r="K100" s="53"/>
      <c r="L100" s="53"/>
      <c r="M100" s="305"/>
    </row>
    <row r="101" spans="1:13" s="34" customFormat="1" ht="15.75">
      <c r="A101" s="38" t="s">
        <v>113</v>
      </c>
      <c r="B101" s="43" t="s">
        <v>308</v>
      </c>
      <c r="C101" s="53">
        <v>0</v>
      </c>
      <c r="D101" s="69">
        <v>0</v>
      </c>
      <c r="E101" s="53">
        <v>0</v>
      </c>
      <c r="F101" s="53">
        <v>0</v>
      </c>
      <c r="G101" s="69">
        <v>0</v>
      </c>
      <c r="H101" s="68">
        <f t="shared" si="10"/>
        <v>0</v>
      </c>
      <c r="I101" s="68">
        <f t="shared" si="8"/>
        <v>0</v>
      </c>
      <c r="J101" s="138" t="e">
        <f t="shared" si="9"/>
        <v>#DIV/0!</v>
      </c>
      <c r="K101" s="53"/>
      <c r="L101" s="53"/>
      <c r="M101" s="305"/>
    </row>
    <row r="102" spans="1:13" s="34" customFormat="1" ht="15.75">
      <c r="A102" s="38" t="s">
        <v>113</v>
      </c>
      <c r="B102" s="43" t="s">
        <v>309</v>
      </c>
      <c r="C102" s="53">
        <v>0</v>
      </c>
      <c r="D102" s="69">
        <v>0</v>
      </c>
      <c r="E102" s="53">
        <v>0</v>
      </c>
      <c r="F102" s="53">
        <v>0</v>
      </c>
      <c r="G102" s="69">
        <v>0</v>
      </c>
      <c r="H102" s="68">
        <f t="shared" si="10"/>
        <v>0</v>
      </c>
      <c r="I102" s="68">
        <f t="shared" si="8"/>
        <v>0</v>
      </c>
      <c r="J102" s="138" t="e">
        <f t="shared" si="9"/>
        <v>#DIV/0!</v>
      </c>
      <c r="K102" s="53"/>
      <c r="L102" s="53"/>
      <c r="M102" s="305"/>
    </row>
    <row r="103" spans="1:13" s="34" customFormat="1" ht="31.5">
      <c r="A103" s="38" t="s">
        <v>113</v>
      </c>
      <c r="B103" s="43" t="s">
        <v>142</v>
      </c>
      <c r="C103" s="53">
        <v>484.7586056999999</v>
      </c>
      <c r="D103" s="69">
        <v>58.981612</v>
      </c>
      <c r="E103" s="53">
        <v>52.69133009</v>
      </c>
      <c r="F103" s="53">
        <v>36.63886608</v>
      </c>
      <c r="G103" s="69">
        <v>57.97356665</v>
      </c>
      <c r="H103" s="68">
        <f t="shared" si="10"/>
        <v>432.0672756099999</v>
      </c>
      <c r="I103" s="68">
        <f t="shared" si="8"/>
        <v>-6.290281909999997</v>
      </c>
      <c r="J103" s="138">
        <f t="shared" si="9"/>
        <v>0.8933518142908675</v>
      </c>
      <c r="K103" s="53"/>
      <c r="L103" s="53"/>
      <c r="M103" s="305" t="s">
        <v>1023</v>
      </c>
    </row>
    <row r="104" spans="1:15" s="34" customFormat="1" ht="15.75">
      <c r="A104" s="38"/>
      <c r="B104" s="151" t="s">
        <v>108</v>
      </c>
      <c r="C104" s="69"/>
      <c r="D104" s="67"/>
      <c r="E104" s="67"/>
      <c r="F104" s="69"/>
      <c r="G104" s="69"/>
      <c r="H104" s="68"/>
      <c r="I104" s="68"/>
      <c r="J104" s="138"/>
      <c r="K104" s="53"/>
      <c r="L104" s="53"/>
      <c r="M104" s="305"/>
      <c r="O104" s="34" t="s">
        <v>114</v>
      </c>
    </row>
    <row r="105" spans="1:15" s="54" customFormat="1" ht="47.25">
      <c r="A105" s="38" t="s">
        <v>114</v>
      </c>
      <c r="B105" s="43" t="s">
        <v>149</v>
      </c>
      <c r="C105" s="53">
        <v>19.487000000000002</v>
      </c>
      <c r="D105" s="69">
        <v>-2.72508</v>
      </c>
      <c r="E105" s="53">
        <v>-1.09335309</v>
      </c>
      <c r="F105" s="53">
        <v>1.4903916300000002</v>
      </c>
      <c r="G105" s="69">
        <v>1.49039163</v>
      </c>
      <c r="H105" s="68">
        <f aca="true" t="shared" si="11" ref="H105:H137">C105-E105</f>
        <v>20.580353090000003</v>
      </c>
      <c r="I105" s="68">
        <f aca="true" t="shared" si="12" ref="I105:I137">E105-D105</f>
        <v>1.6317269100000003</v>
      </c>
      <c r="J105" s="138">
        <f aca="true" t="shared" si="13" ref="J105:J137">E105/D105</f>
        <v>0.40121871284512745</v>
      </c>
      <c r="K105" s="57"/>
      <c r="L105" s="57"/>
      <c r="M105" s="306" t="s">
        <v>1052</v>
      </c>
      <c r="O105" s="34" t="s">
        <v>114</v>
      </c>
    </row>
    <row r="106" spans="1:15" s="54" customFormat="1" ht="63">
      <c r="A106" s="38" t="s">
        <v>114</v>
      </c>
      <c r="B106" s="43" t="s">
        <v>146</v>
      </c>
      <c r="C106" s="53">
        <v>0.42498635</v>
      </c>
      <c r="D106" s="69">
        <v>0.21443</v>
      </c>
      <c r="E106" s="53">
        <v>0.42498672000000004</v>
      </c>
      <c r="F106" s="53">
        <v>0.18172061</v>
      </c>
      <c r="G106" s="69">
        <v>5.49370586</v>
      </c>
      <c r="H106" s="68">
        <f t="shared" si="11"/>
        <v>-3.7000000002729294E-07</v>
      </c>
      <c r="I106" s="68">
        <f t="shared" si="12"/>
        <v>0.21055672000000003</v>
      </c>
      <c r="J106" s="138">
        <f t="shared" si="13"/>
        <v>1.9819368558503943</v>
      </c>
      <c r="K106" s="57"/>
      <c r="L106" s="57"/>
      <c r="M106" s="306" t="s">
        <v>1019</v>
      </c>
      <c r="O106" s="34"/>
    </row>
    <row r="107" spans="1:15" s="54" customFormat="1" ht="78.75">
      <c r="A107" s="38" t="s">
        <v>114</v>
      </c>
      <c r="B107" s="43" t="s">
        <v>150</v>
      </c>
      <c r="C107" s="53">
        <v>17.731713999999982</v>
      </c>
      <c r="D107" s="69">
        <v>17.605620000000002</v>
      </c>
      <c r="E107" s="53">
        <v>15.7857382385</v>
      </c>
      <c r="F107" s="53">
        <v>12.52357658</v>
      </c>
      <c r="G107" s="69">
        <v>0</v>
      </c>
      <c r="H107" s="68">
        <f t="shared" si="11"/>
        <v>1.945975761499982</v>
      </c>
      <c r="I107" s="68">
        <f t="shared" si="12"/>
        <v>-1.8198817615000014</v>
      </c>
      <c r="J107" s="138">
        <f t="shared" si="13"/>
        <v>0.8966306349052177</v>
      </c>
      <c r="K107" s="57"/>
      <c r="L107" s="57"/>
      <c r="M107" s="306" t="s">
        <v>1017</v>
      </c>
      <c r="O107" s="34"/>
    </row>
    <row r="108" spans="1:15" s="54" customFormat="1" ht="63">
      <c r="A108" s="38" t="s">
        <v>114</v>
      </c>
      <c r="B108" s="43" t="s">
        <v>151</v>
      </c>
      <c r="C108" s="53">
        <v>97.21230464</v>
      </c>
      <c r="D108" s="69">
        <v>26.6676</v>
      </c>
      <c r="E108" s="53">
        <v>36.788446111889996</v>
      </c>
      <c r="F108" s="53">
        <v>32.86533593</v>
      </c>
      <c r="G108" s="69">
        <v>0</v>
      </c>
      <c r="H108" s="68">
        <f t="shared" si="11"/>
        <v>60.42385852811</v>
      </c>
      <c r="I108" s="68">
        <f t="shared" si="12"/>
        <v>10.120846111889996</v>
      </c>
      <c r="J108" s="138">
        <f t="shared" si="13"/>
        <v>1.3795184460502632</v>
      </c>
      <c r="K108" s="57"/>
      <c r="L108" s="57"/>
      <c r="M108" s="306" t="s">
        <v>1053</v>
      </c>
      <c r="O108" s="34"/>
    </row>
    <row r="109" spans="1:15" s="54" customFormat="1" ht="31.5">
      <c r="A109" s="38" t="s">
        <v>114</v>
      </c>
      <c r="B109" s="43" t="s">
        <v>310</v>
      </c>
      <c r="C109" s="53">
        <v>184.143</v>
      </c>
      <c r="D109" s="69">
        <v>0</v>
      </c>
      <c r="E109" s="53">
        <v>0</v>
      </c>
      <c r="F109" s="53">
        <v>0</v>
      </c>
      <c r="G109" s="69">
        <v>0</v>
      </c>
      <c r="H109" s="68">
        <f t="shared" si="11"/>
        <v>184.143</v>
      </c>
      <c r="I109" s="68">
        <f t="shared" si="12"/>
        <v>0</v>
      </c>
      <c r="J109" s="138" t="e">
        <f t="shared" si="13"/>
        <v>#DIV/0!</v>
      </c>
      <c r="K109" s="57"/>
      <c r="L109" s="57"/>
      <c r="M109" s="306"/>
      <c r="O109" s="34"/>
    </row>
    <row r="110" spans="1:15" s="54" customFormat="1" ht="31.5">
      <c r="A110" s="38" t="s">
        <v>114</v>
      </c>
      <c r="B110" s="43" t="s">
        <v>311</v>
      </c>
      <c r="C110" s="53">
        <v>80.9185</v>
      </c>
      <c r="D110" s="69">
        <v>10.71468</v>
      </c>
      <c r="E110" s="53">
        <v>11.78235097</v>
      </c>
      <c r="F110" s="53">
        <v>11.91758823</v>
      </c>
      <c r="G110" s="69">
        <v>4.53014846</v>
      </c>
      <c r="H110" s="68">
        <f t="shared" si="11"/>
        <v>69.13614903</v>
      </c>
      <c r="I110" s="68">
        <f t="shared" si="12"/>
        <v>1.06767097</v>
      </c>
      <c r="J110" s="138">
        <f t="shared" si="13"/>
        <v>1.0996456235743859</v>
      </c>
      <c r="K110" s="57"/>
      <c r="L110" s="57"/>
      <c r="M110" s="303" t="s">
        <v>1034</v>
      </c>
      <c r="O110" s="34"/>
    </row>
    <row r="111" spans="1:15" s="54" customFormat="1" ht="31.5">
      <c r="A111" s="38" t="s">
        <v>114</v>
      </c>
      <c r="B111" s="43" t="s">
        <v>312</v>
      </c>
      <c r="C111" s="53">
        <v>176.36043999999998</v>
      </c>
      <c r="D111" s="69">
        <v>66.4849</v>
      </c>
      <c r="E111" s="53">
        <v>37.5222185</v>
      </c>
      <c r="F111" s="53">
        <v>27.330178189999998</v>
      </c>
      <c r="G111" s="69">
        <v>16.26662185</v>
      </c>
      <c r="H111" s="68">
        <f t="shared" si="11"/>
        <v>138.83822149999997</v>
      </c>
      <c r="I111" s="68">
        <f t="shared" si="12"/>
        <v>-28.962681499999995</v>
      </c>
      <c r="J111" s="138">
        <f t="shared" si="13"/>
        <v>0.5643720378612287</v>
      </c>
      <c r="K111" s="57"/>
      <c r="L111" s="57"/>
      <c r="M111" s="306" t="s">
        <v>1017</v>
      </c>
      <c r="O111" s="34"/>
    </row>
    <row r="112" spans="1:15" s="54" customFormat="1" ht="31.5">
      <c r="A112" s="38" t="s">
        <v>114</v>
      </c>
      <c r="B112" s="43" t="s">
        <v>313</v>
      </c>
      <c r="C112" s="53">
        <v>1.019</v>
      </c>
      <c r="D112" s="69">
        <v>0.91214</v>
      </c>
      <c r="E112" s="53">
        <v>0.25151873</v>
      </c>
      <c r="F112" s="53">
        <v>0.22456844</v>
      </c>
      <c r="G112" s="69">
        <v>0</v>
      </c>
      <c r="H112" s="68">
        <f t="shared" si="11"/>
        <v>0.7674812699999999</v>
      </c>
      <c r="I112" s="68">
        <f t="shared" si="12"/>
        <v>-0.6606212699999999</v>
      </c>
      <c r="J112" s="138">
        <f t="shared" si="13"/>
        <v>0.27574575174863514</v>
      </c>
      <c r="K112" s="57"/>
      <c r="L112" s="57"/>
      <c r="M112" s="306" t="s">
        <v>1017</v>
      </c>
      <c r="O112" s="34"/>
    </row>
    <row r="113" spans="1:15" s="54" customFormat="1" ht="31.5">
      <c r="A113" s="38" t="s">
        <v>114</v>
      </c>
      <c r="B113" s="43" t="s">
        <v>314</v>
      </c>
      <c r="C113" s="53">
        <v>1.054</v>
      </c>
      <c r="D113" s="69">
        <v>0.91214</v>
      </c>
      <c r="E113" s="53">
        <v>0.790015859</v>
      </c>
      <c r="F113" s="53">
        <v>0.70530628</v>
      </c>
      <c r="G113" s="69">
        <v>0</v>
      </c>
      <c r="H113" s="68">
        <f t="shared" si="11"/>
        <v>0.263984141</v>
      </c>
      <c r="I113" s="68">
        <f t="shared" si="12"/>
        <v>-0.12212414099999991</v>
      </c>
      <c r="J113" s="138">
        <f t="shared" si="13"/>
        <v>0.8661125035630496</v>
      </c>
      <c r="K113" s="57"/>
      <c r="L113" s="57"/>
      <c r="M113" s="306" t="s">
        <v>1017</v>
      </c>
      <c r="O113" s="34"/>
    </row>
    <row r="114" spans="1:15" s="54" customFormat="1" ht="31.5">
      <c r="A114" s="38" t="s">
        <v>114</v>
      </c>
      <c r="B114" s="43" t="s">
        <v>315</v>
      </c>
      <c r="C114" s="53">
        <v>0.249</v>
      </c>
      <c r="D114" s="69">
        <v>0.22538</v>
      </c>
      <c r="E114" s="53">
        <v>0.247971787</v>
      </c>
      <c r="F114" s="53">
        <v>0.22127347</v>
      </c>
      <c r="G114" s="69">
        <v>0</v>
      </c>
      <c r="H114" s="68">
        <f t="shared" si="11"/>
        <v>0.001028213</v>
      </c>
      <c r="I114" s="68">
        <f t="shared" si="12"/>
        <v>0.022591787000000002</v>
      </c>
      <c r="J114" s="138">
        <f t="shared" si="13"/>
        <v>1.1002386502795278</v>
      </c>
      <c r="K114" s="57"/>
      <c r="L114" s="57"/>
      <c r="M114" s="306" t="s">
        <v>1024</v>
      </c>
      <c r="O114" s="34"/>
    </row>
    <row r="115" spans="1:15" s="54" customFormat="1" ht="31.5">
      <c r="A115" s="38" t="s">
        <v>114</v>
      </c>
      <c r="B115" s="43" t="s">
        <v>316</v>
      </c>
      <c r="C115" s="53">
        <v>14.346</v>
      </c>
      <c r="D115" s="69">
        <v>8.569159999999998</v>
      </c>
      <c r="E115" s="53">
        <v>7.425081489</v>
      </c>
      <c r="F115" s="53">
        <v>6.62921498</v>
      </c>
      <c r="G115" s="69">
        <v>0</v>
      </c>
      <c r="H115" s="68">
        <f t="shared" si="11"/>
        <v>6.920918511</v>
      </c>
      <c r="I115" s="68">
        <f t="shared" si="12"/>
        <v>-1.1440785109999982</v>
      </c>
      <c r="J115" s="138">
        <f t="shared" si="13"/>
        <v>0.8664888377623946</v>
      </c>
      <c r="K115" s="57"/>
      <c r="L115" s="57"/>
      <c r="M115" s="306" t="s">
        <v>1017</v>
      </c>
      <c r="O115" s="34"/>
    </row>
    <row r="116" spans="1:15" s="54" customFormat="1" ht="31.5">
      <c r="A116" s="38" t="s">
        <v>114</v>
      </c>
      <c r="B116" s="43" t="s">
        <v>317</v>
      </c>
      <c r="C116" s="53">
        <v>3.453</v>
      </c>
      <c r="D116" s="69">
        <v>3.2166799999999998</v>
      </c>
      <c r="E116" s="53">
        <v>2.3314337430300003</v>
      </c>
      <c r="F116" s="53">
        <v>2.08156369</v>
      </c>
      <c r="G116" s="69">
        <v>0</v>
      </c>
      <c r="H116" s="68">
        <f t="shared" si="11"/>
        <v>1.1215662569699996</v>
      </c>
      <c r="I116" s="68">
        <f t="shared" si="12"/>
        <v>-0.8852462569699995</v>
      </c>
      <c r="J116" s="138">
        <f t="shared" si="13"/>
        <v>0.7247950504961639</v>
      </c>
      <c r="K116" s="57"/>
      <c r="L116" s="57"/>
      <c r="M116" s="306" t="s">
        <v>1017</v>
      </c>
      <c r="O116" s="34"/>
    </row>
    <row r="117" spans="1:15" s="54" customFormat="1" ht="31.5">
      <c r="A117" s="38" t="s">
        <v>114</v>
      </c>
      <c r="B117" s="43" t="s">
        <v>318</v>
      </c>
      <c r="C117" s="53">
        <v>0</v>
      </c>
      <c r="D117" s="69">
        <v>15.05796</v>
      </c>
      <c r="E117" s="53">
        <v>0</v>
      </c>
      <c r="F117" s="53">
        <v>0</v>
      </c>
      <c r="G117" s="69">
        <v>0</v>
      </c>
      <c r="H117" s="68">
        <f t="shared" si="11"/>
        <v>0</v>
      </c>
      <c r="I117" s="68">
        <f t="shared" si="12"/>
        <v>-15.05796</v>
      </c>
      <c r="J117" s="138">
        <f t="shared" si="13"/>
        <v>0</v>
      </c>
      <c r="K117" s="57"/>
      <c r="L117" s="57"/>
      <c r="M117" s="306" t="s">
        <v>1017</v>
      </c>
      <c r="O117" s="34"/>
    </row>
    <row r="118" spans="1:15" s="54" customFormat="1" ht="31.5">
      <c r="A118" s="38" t="s">
        <v>114</v>
      </c>
      <c r="B118" s="43" t="s">
        <v>319</v>
      </c>
      <c r="C118" s="53">
        <v>4.376</v>
      </c>
      <c r="D118" s="69">
        <v>1.9717799999999999</v>
      </c>
      <c r="E118" s="53">
        <v>1.557658646</v>
      </c>
      <c r="F118" s="53">
        <v>1.389526</v>
      </c>
      <c r="G118" s="69">
        <v>0</v>
      </c>
      <c r="H118" s="68">
        <f t="shared" si="11"/>
        <v>2.818341354</v>
      </c>
      <c r="I118" s="68">
        <f t="shared" si="12"/>
        <v>-0.41412135399999994</v>
      </c>
      <c r="J118" s="138">
        <f t="shared" si="13"/>
        <v>0.7899758827049671</v>
      </c>
      <c r="K118" s="57"/>
      <c r="L118" s="57"/>
      <c r="M118" s="306" t="s">
        <v>1017</v>
      </c>
      <c r="O118" s="34"/>
    </row>
    <row r="119" spans="1:15" s="54" customFormat="1" ht="31.5">
      <c r="A119" s="38" t="s">
        <v>114</v>
      </c>
      <c r="B119" s="43" t="s">
        <v>320</v>
      </c>
      <c r="C119" s="53">
        <v>2.36</v>
      </c>
      <c r="D119" s="69">
        <v>2.36</v>
      </c>
      <c r="E119" s="53">
        <v>1.5987743</v>
      </c>
      <c r="F119" s="53">
        <v>1.4196102800000001</v>
      </c>
      <c r="G119" s="69">
        <v>0</v>
      </c>
      <c r="H119" s="68">
        <f t="shared" si="11"/>
        <v>0.7612256999999998</v>
      </c>
      <c r="I119" s="68">
        <f t="shared" si="12"/>
        <v>-0.7612256999999998</v>
      </c>
      <c r="J119" s="138">
        <f t="shared" si="13"/>
        <v>0.6774467372881356</v>
      </c>
      <c r="K119" s="57"/>
      <c r="L119" s="57"/>
      <c r="M119" s="306" t="s">
        <v>1017</v>
      </c>
      <c r="O119" s="34"/>
    </row>
    <row r="120" spans="1:15" s="54" customFormat="1" ht="47.25">
      <c r="A120" s="38" t="s">
        <v>114</v>
      </c>
      <c r="B120" s="43" t="s">
        <v>321</v>
      </c>
      <c r="C120" s="53">
        <v>3.298</v>
      </c>
      <c r="D120" s="69">
        <v>3.104579999999999</v>
      </c>
      <c r="E120" s="53">
        <v>2.5561243779999994</v>
      </c>
      <c r="F120" s="53">
        <v>2.280218</v>
      </c>
      <c r="G120" s="69">
        <v>0</v>
      </c>
      <c r="H120" s="68">
        <f t="shared" si="11"/>
        <v>0.7418756220000007</v>
      </c>
      <c r="I120" s="68">
        <f t="shared" si="12"/>
        <v>-0.5484556219999996</v>
      </c>
      <c r="J120" s="138">
        <f t="shared" si="13"/>
        <v>0.823339832763208</v>
      </c>
      <c r="K120" s="57"/>
      <c r="L120" s="57"/>
      <c r="M120" s="306" t="s">
        <v>1017</v>
      </c>
      <c r="O120" s="34"/>
    </row>
    <row r="121" spans="1:15" s="54" customFormat="1" ht="31.5">
      <c r="A121" s="38" t="s">
        <v>114</v>
      </c>
      <c r="B121" s="43" t="s">
        <v>322</v>
      </c>
      <c r="C121" s="53">
        <v>3.194</v>
      </c>
      <c r="D121" s="69">
        <v>2.8969</v>
      </c>
      <c r="E121" s="53">
        <v>2.3660691805000003</v>
      </c>
      <c r="F121" s="53">
        <v>2.1124023399999996</v>
      </c>
      <c r="G121" s="69">
        <v>0</v>
      </c>
      <c r="H121" s="68">
        <f t="shared" si="11"/>
        <v>0.8279308194999997</v>
      </c>
      <c r="I121" s="68">
        <f t="shared" si="12"/>
        <v>-0.5308308194999998</v>
      </c>
      <c r="J121" s="138">
        <f t="shared" si="13"/>
        <v>0.8167590115295662</v>
      </c>
      <c r="K121" s="57"/>
      <c r="L121" s="57"/>
      <c r="M121" s="306" t="s">
        <v>1017</v>
      </c>
      <c r="O121" s="34"/>
    </row>
    <row r="122" spans="1:15" s="54" customFormat="1" ht="31.5">
      <c r="A122" s="38" t="s">
        <v>114</v>
      </c>
      <c r="B122" s="43" t="s">
        <v>323</v>
      </c>
      <c r="C122" s="53">
        <v>2.415</v>
      </c>
      <c r="D122" s="69">
        <v>2.22902</v>
      </c>
      <c r="E122" s="53">
        <v>1.55855496036</v>
      </c>
      <c r="F122" s="53">
        <v>1.39148286</v>
      </c>
      <c r="G122" s="69">
        <v>0</v>
      </c>
      <c r="H122" s="68">
        <f t="shared" si="11"/>
        <v>0.8564450396400001</v>
      </c>
      <c r="I122" s="68">
        <f t="shared" si="12"/>
        <v>-0.6704650396399998</v>
      </c>
      <c r="J122" s="138">
        <f t="shared" si="13"/>
        <v>0.6992108461835247</v>
      </c>
      <c r="K122" s="57"/>
      <c r="L122" s="57"/>
      <c r="M122" s="306" t="s">
        <v>1017</v>
      </c>
      <c r="O122" s="34"/>
    </row>
    <row r="123" spans="1:15" s="54" customFormat="1" ht="47.25">
      <c r="A123" s="38" t="s">
        <v>114</v>
      </c>
      <c r="B123" s="43" t="s">
        <v>324</v>
      </c>
      <c r="C123" s="53">
        <v>3.177</v>
      </c>
      <c r="D123" s="69">
        <v>2.5700399999999997</v>
      </c>
      <c r="E123" s="53">
        <v>1.31914479018</v>
      </c>
      <c r="F123" s="53">
        <v>1.17935514</v>
      </c>
      <c r="G123" s="69">
        <v>0</v>
      </c>
      <c r="H123" s="68">
        <f t="shared" si="11"/>
        <v>1.85785520982</v>
      </c>
      <c r="I123" s="68">
        <f t="shared" si="12"/>
        <v>-1.2508952098199997</v>
      </c>
      <c r="J123" s="138">
        <f t="shared" si="13"/>
        <v>0.5132779218144465</v>
      </c>
      <c r="K123" s="57"/>
      <c r="L123" s="57"/>
      <c r="M123" s="306" t="s">
        <v>1017</v>
      </c>
      <c r="O123" s="34"/>
    </row>
    <row r="124" spans="1:15" s="54" customFormat="1" ht="31.5">
      <c r="A124" s="38" t="s">
        <v>114</v>
      </c>
      <c r="B124" s="43" t="s">
        <v>325</v>
      </c>
      <c r="C124" s="53">
        <v>7.922</v>
      </c>
      <c r="D124" s="69">
        <v>7.32898</v>
      </c>
      <c r="E124" s="53">
        <v>5.85542285847</v>
      </c>
      <c r="F124" s="53">
        <v>5.22520888</v>
      </c>
      <c r="G124" s="69">
        <v>0</v>
      </c>
      <c r="H124" s="68">
        <f t="shared" si="11"/>
        <v>2.06657714153</v>
      </c>
      <c r="I124" s="68">
        <f t="shared" si="12"/>
        <v>-1.4735571415299997</v>
      </c>
      <c r="J124" s="138">
        <f t="shared" si="13"/>
        <v>0.7989410338778384</v>
      </c>
      <c r="K124" s="57"/>
      <c r="L124" s="57"/>
      <c r="M124" s="306" t="s">
        <v>1017</v>
      </c>
      <c r="O124" s="34"/>
    </row>
    <row r="125" spans="1:15" s="54" customFormat="1" ht="47.25">
      <c r="A125" s="38" t="s">
        <v>114</v>
      </c>
      <c r="B125" s="43" t="s">
        <v>326</v>
      </c>
      <c r="C125" s="53">
        <v>1.185</v>
      </c>
      <c r="D125" s="69">
        <v>1.0443</v>
      </c>
      <c r="E125" s="53">
        <v>0.806589728</v>
      </c>
      <c r="F125" s="53">
        <v>0.72012702</v>
      </c>
      <c r="G125" s="69">
        <v>0</v>
      </c>
      <c r="H125" s="68">
        <f t="shared" si="11"/>
        <v>0.3784102720000001</v>
      </c>
      <c r="I125" s="68">
        <f t="shared" si="12"/>
        <v>-0.23771027200000006</v>
      </c>
      <c r="J125" s="138">
        <f t="shared" si="13"/>
        <v>0.7723735784736186</v>
      </c>
      <c r="K125" s="57"/>
      <c r="L125" s="57"/>
      <c r="M125" s="306" t="s">
        <v>1017</v>
      </c>
      <c r="O125" s="34"/>
    </row>
    <row r="126" spans="1:15" s="54" customFormat="1" ht="47.25">
      <c r="A126" s="38" t="s">
        <v>114</v>
      </c>
      <c r="B126" s="43" t="s">
        <v>327</v>
      </c>
      <c r="C126" s="53">
        <v>3.95</v>
      </c>
      <c r="D126" s="69">
        <v>3.64738</v>
      </c>
      <c r="E126" s="53">
        <v>2.8982244949999996</v>
      </c>
      <c r="F126" s="53">
        <v>2.58833344</v>
      </c>
      <c r="G126" s="69">
        <v>0</v>
      </c>
      <c r="H126" s="68">
        <f t="shared" si="11"/>
        <v>1.0517755050000006</v>
      </c>
      <c r="I126" s="68">
        <f t="shared" si="12"/>
        <v>-0.7491555050000005</v>
      </c>
      <c r="J126" s="138">
        <f t="shared" si="13"/>
        <v>0.7946044818472436</v>
      </c>
      <c r="K126" s="57"/>
      <c r="L126" s="57"/>
      <c r="M126" s="306" t="s">
        <v>1017</v>
      </c>
      <c r="O126" s="34"/>
    </row>
    <row r="127" spans="1:15" s="54" customFormat="1" ht="47.25">
      <c r="A127" s="38" t="s">
        <v>114</v>
      </c>
      <c r="B127" s="43" t="s">
        <v>328</v>
      </c>
      <c r="C127" s="53">
        <v>3.446</v>
      </c>
      <c r="D127" s="69">
        <v>3.17184</v>
      </c>
      <c r="E127" s="53">
        <v>2.15940943803</v>
      </c>
      <c r="F127" s="53">
        <v>1.9280167700000002</v>
      </c>
      <c r="G127" s="69">
        <v>0</v>
      </c>
      <c r="H127" s="68">
        <f t="shared" si="11"/>
        <v>1.2865905619700002</v>
      </c>
      <c r="I127" s="68">
        <f t="shared" si="12"/>
        <v>-1.01243056197</v>
      </c>
      <c r="J127" s="138">
        <f t="shared" si="13"/>
        <v>0.6808065469979571</v>
      </c>
      <c r="K127" s="57"/>
      <c r="L127" s="57"/>
      <c r="M127" s="306" t="s">
        <v>1017</v>
      </c>
      <c r="O127" s="34"/>
    </row>
    <row r="128" spans="1:15" s="54" customFormat="1" ht="47.25">
      <c r="A128" s="38" t="s">
        <v>114</v>
      </c>
      <c r="B128" s="43" t="s">
        <v>329</v>
      </c>
      <c r="C128" s="53">
        <v>0.177</v>
      </c>
      <c r="D128" s="69">
        <v>0.177</v>
      </c>
      <c r="E128" s="53">
        <v>0</v>
      </c>
      <c r="F128" s="53">
        <v>0.29830552</v>
      </c>
      <c r="G128" s="69">
        <v>0.29830552</v>
      </c>
      <c r="H128" s="68">
        <f t="shared" si="11"/>
        <v>0.177</v>
      </c>
      <c r="I128" s="68">
        <f t="shared" si="12"/>
        <v>-0.177</v>
      </c>
      <c r="J128" s="138">
        <f t="shared" si="13"/>
        <v>0</v>
      </c>
      <c r="K128" s="57"/>
      <c r="L128" s="57"/>
      <c r="M128" s="305" t="s">
        <v>1020</v>
      </c>
      <c r="O128" s="34"/>
    </row>
    <row r="129" spans="1:15" s="54" customFormat="1" ht="31.5">
      <c r="A129" s="38" t="s">
        <v>114</v>
      </c>
      <c r="B129" s="43" t="s">
        <v>330</v>
      </c>
      <c r="C129" s="53">
        <v>0.177</v>
      </c>
      <c r="D129" s="69">
        <v>0.177</v>
      </c>
      <c r="E129" s="53">
        <v>0</v>
      </c>
      <c r="F129" s="53">
        <v>0</v>
      </c>
      <c r="G129" s="69">
        <v>0</v>
      </c>
      <c r="H129" s="68">
        <f t="shared" si="11"/>
        <v>0.177</v>
      </c>
      <c r="I129" s="68">
        <f t="shared" si="12"/>
        <v>-0.177</v>
      </c>
      <c r="J129" s="138">
        <f t="shared" si="13"/>
        <v>0</v>
      </c>
      <c r="K129" s="57"/>
      <c r="L129" s="57"/>
      <c r="M129" s="306" t="s">
        <v>1017</v>
      </c>
      <c r="O129" s="34"/>
    </row>
    <row r="130" spans="1:15" s="54" customFormat="1" ht="31.5">
      <c r="A130" s="38" t="s">
        <v>114</v>
      </c>
      <c r="B130" s="43" t="s">
        <v>331</v>
      </c>
      <c r="C130" s="53">
        <v>0.295</v>
      </c>
      <c r="D130" s="69">
        <v>0.295</v>
      </c>
      <c r="E130" s="53">
        <v>0</v>
      </c>
      <c r="F130" s="53">
        <v>0.34203749</v>
      </c>
      <c r="G130" s="69">
        <v>0</v>
      </c>
      <c r="H130" s="68">
        <f t="shared" si="11"/>
        <v>0.295</v>
      </c>
      <c r="I130" s="68">
        <f t="shared" si="12"/>
        <v>-0.295</v>
      </c>
      <c r="J130" s="138">
        <f t="shared" si="13"/>
        <v>0</v>
      </c>
      <c r="K130" s="57"/>
      <c r="L130" s="57"/>
      <c r="M130" s="306" t="s">
        <v>1017</v>
      </c>
      <c r="O130" s="34"/>
    </row>
    <row r="131" spans="1:15" s="54" customFormat="1" ht="31.5">
      <c r="A131" s="38" t="s">
        <v>114</v>
      </c>
      <c r="B131" s="43" t="s">
        <v>332</v>
      </c>
      <c r="C131" s="53">
        <v>0.236</v>
      </c>
      <c r="D131" s="69">
        <v>0.236</v>
      </c>
      <c r="E131" s="53">
        <v>0</v>
      </c>
      <c r="F131" s="53">
        <v>0.06886722999999999</v>
      </c>
      <c r="G131" s="69">
        <v>0.06886723</v>
      </c>
      <c r="H131" s="68">
        <f t="shared" si="11"/>
        <v>0.236</v>
      </c>
      <c r="I131" s="68">
        <f t="shared" si="12"/>
        <v>-0.236</v>
      </c>
      <c r="J131" s="138">
        <f t="shared" si="13"/>
        <v>0</v>
      </c>
      <c r="K131" s="57"/>
      <c r="L131" s="57"/>
      <c r="M131" s="306" t="s">
        <v>1017</v>
      </c>
      <c r="O131" s="34"/>
    </row>
    <row r="132" spans="1:15" s="54" customFormat="1" ht="47.25">
      <c r="A132" s="38" t="s">
        <v>114</v>
      </c>
      <c r="B132" s="43" t="s">
        <v>333</v>
      </c>
      <c r="C132" s="53">
        <v>0.177</v>
      </c>
      <c r="D132" s="69">
        <v>0.177</v>
      </c>
      <c r="E132" s="53">
        <v>0</v>
      </c>
      <c r="F132" s="53">
        <v>0.15816617</v>
      </c>
      <c r="G132" s="69">
        <v>0.15816617</v>
      </c>
      <c r="H132" s="68">
        <f t="shared" si="11"/>
        <v>0.177</v>
      </c>
      <c r="I132" s="68">
        <f t="shared" si="12"/>
        <v>-0.177</v>
      </c>
      <c r="J132" s="138">
        <f t="shared" si="13"/>
        <v>0</v>
      </c>
      <c r="K132" s="57"/>
      <c r="L132" s="57"/>
      <c r="M132" s="305" t="s">
        <v>1020</v>
      </c>
      <c r="O132" s="34"/>
    </row>
    <row r="133" spans="1:15" s="54" customFormat="1" ht="31.5">
      <c r="A133" s="38" t="s">
        <v>114</v>
      </c>
      <c r="B133" s="43" t="s">
        <v>334</v>
      </c>
      <c r="C133" s="53">
        <v>0.295</v>
      </c>
      <c r="D133" s="69">
        <v>0.295</v>
      </c>
      <c r="E133" s="53">
        <v>0</v>
      </c>
      <c r="F133" s="53">
        <v>0.11041834</v>
      </c>
      <c r="G133" s="69">
        <v>0.11041834</v>
      </c>
      <c r="H133" s="68">
        <f t="shared" si="11"/>
        <v>0.295</v>
      </c>
      <c r="I133" s="68">
        <f t="shared" si="12"/>
        <v>-0.295</v>
      </c>
      <c r="J133" s="138">
        <f t="shared" si="13"/>
        <v>0</v>
      </c>
      <c r="K133" s="57"/>
      <c r="L133" s="57"/>
      <c r="M133" s="306" t="s">
        <v>1017</v>
      </c>
      <c r="O133" s="34"/>
    </row>
    <row r="134" spans="1:15" s="54" customFormat="1" ht="31.5">
      <c r="A134" s="38" t="s">
        <v>114</v>
      </c>
      <c r="B134" s="43" t="s">
        <v>335</v>
      </c>
      <c r="C134" s="53">
        <v>0.404</v>
      </c>
      <c r="D134" s="69">
        <v>0.35163999999999995</v>
      </c>
      <c r="E134" s="53">
        <v>0.00360699</v>
      </c>
      <c r="F134" s="53">
        <v>0.00363766</v>
      </c>
      <c r="G134" s="69">
        <v>0</v>
      </c>
      <c r="H134" s="68">
        <f t="shared" si="11"/>
        <v>0.40039301000000005</v>
      </c>
      <c r="I134" s="68">
        <f t="shared" si="12"/>
        <v>-0.34803301</v>
      </c>
      <c r="J134" s="138">
        <f t="shared" si="13"/>
        <v>0.010257621431008989</v>
      </c>
      <c r="K134" s="57"/>
      <c r="L134" s="57"/>
      <c r="M134" s="306" t="s">
        <v>1017</v>
      </c>
      <c r="O134" s="34"/>
    </row>
    <row r="135" spans="1:15" s="54" customFormat="1" ht="31.5">
      <c r="A135" s="38" t="s">
        <v>114</v>
      </c>
      <c r="B135" s="43" t="s">
        <v>336</v>
      </c>
      <c r="C135" s="53">
        <v>0.603</v>
      </c>
      <c r="D135" s="69">
        <v>0.55804</v>
      </c>
      <c r="E135" s="53">
        <v>0</v>
      </c>
      <c r="F135" s="53">
        <v>0</v>
      </c>
      <c r="G135" s="69">
        <v>0</v>
      </c>
      <c r="H135" s="68">
        <f t="shared" si="11"/>
        <v>0.603</v>
      </c>
      <c r="I135" s="68">
        <f t="shared" si="12"/>
        <v>-0.55804</v>
      </c>
      <c r="J135" s="138">
        <f t="shared" si="13"/>
        <v>0</v>
      </c>
      <c r="K135" s="57"/>
      <c r="L135" s="57"/>
      <c r="M135" s="306" t="s">
        <v>1017</v>
      </c>
      <c r="O135" s="34"/>
    </row>
    <row r="136" spans="1:15" s="54" customFormat="1" ht="31.5">
      <c r="A136" s="38" t="s">
        <v>114</v>
      </c>
      <c r="B136" s="43" t="s">
        <v>337</v>
      </c>
      <c r="C136" s="53">
        <v>0.682</v>
      </c>
      <c r="D136" s="69">
        <v>0.6312999999999999</v>
      </c>
      <c r="E136" s="53">
        <v>0</v>
      </c>
      <c r="F136" s="53">
        <v>0</v>
      </c>
      <c r="G136" s="69">
        <v>0</v>
      </c>
      <c r="H136" s="68">
        <f t="shared" si="11"/>
        <v>0.682</v>
      </c>
      <c r="I136" s="68">
        <f t="shared" si="12"/>
        <v>-0.6312999999999999</v>
      </c>
      <c r="J136" s="138">
        <f t="shared" si="13"/>
        <v>0</v>
      </c>
      <c r="K136" s="57"/>
      <c r="L136" s="57"/>
      <c r="M136" s="306" t="s">
        <v>1017</v>
      </c>
      <c r="O136" s="34"/>
    </row>
    <row r="137" spans="1:15" s="54" customFormat="1" ht="31.5">
      <c r="A137" s="38" t="s">
        <v>114</v>
      </c>
      <c r="B137" s="43" t="s">
        <v>142</v>
      </c>
      <c r="C137" s="53">
        <v>444.9406246799999</v>
      </c>
      <c r="D137" s="69">
        <v>43.298269999999995</v>
      </c>
      <c r="E137" s="53">
        <v>32.443136450000004</v>
      </c>
      <c r="F137" s="53">
        <v>23.994917770000004</v>
      </c>
      <c r="G137" s="69">
        <v>40.95180866</v>
      </c>
      <c r="H137" s="68">
        <f t="shared" si="11"/>
        <v>412.49748822999993</v>
      </c>
      <c r="I137" s="68">
        <f t="shared" si="12"/>
        <v>-10.85513354999999</v>
      </c>
      <c r="J137" s="138">
        <f t="shared" si="13"/>
        <v>0.749294058400024</v>
      </c>
      <c r="K137" s="57"/>
      <c r="L137" s="57"/>
      <c r="M137" s="307" t="s">
        <v>1017</v>
      </c>
      <c r="O137" s="34"/>
    </row>
    <row r="138" spans="1:15" s="34" customFormat="1" ht="15.75">
      <c r="A138" s="38"/>
      <c r="B138" s="151" t="s">
        <v>109</v>
      </c>
      <c r="C138" s="69"/>
      <c r="D138" s="69"/>
      <c r="E138" s="69"/>
      <c r="F138" s="69"/>
      <c r="G138" s="69"/>
      <c r="H138" s="68"/>
      <c r="I138" s="68"/>
      <c r="J138" s="138"/>
      <c r="K138" s="53"/>
      <c r="L138" s="53"/>
      <c r="M138" s="305"/>
      <c r="O138" s="34" t="s">
        <v>115</v>
      </c>
    </row>
    <row r="139" spans="1:15" s="34" customFormat="1" ht="68.25" customHeight="1">
      <c r="A139" s="38" t="s">
        <v>115</v>
      </c>
      <c r="B139" s="43" t="s">
        <v>338</v>
      </c>
      <c r="C139" s="53">
        <v>242.29416999999995</v>
      </c>
      <c r="D139" s="69">
        <v>47.2625669</v>
      </c>
      <c r="E139" s="53">
        <v>40.10016077</v>
      </c>
      <c r="F139" s="53">
        <v>36.17764915000001</v>
      </c>
      <c r="G139" s="69">
        <v>216.20293631</v>
      </c>
      <c r="H139" s="68">
        <f aca="true" t="shared" si="14" ref="H139:H163">C139-E139</f>
        <v>202.19400922999995</v>
      </c>
      <c r="I139" s="68">
        <f aca="true" t="shared" si="15" ref="I139:I163">E139-D139</f>
        <v>-7.162406130000001</v>
      </c>
      <c r="J139" s="138">
        <f aca="true" t="shared" si="16" ref="J139:J163">E139/D139</f>
        <v>0.8484549909200975</v>
      </c>
      <c r="K139" s="53"/>
      <c r="L139" s="53"/>
      <c r="M139" s="305" t="s">
        <v>1018</v>
      </c>
      <c r="O139" s="34" t="s">
        <v>115</v>
      </c>
    </row>
    <row r="140" spans="1:15" s="34" customFormat="1" ht="47.25">
      <c r="A140" s="38" t="s">
        <v>115</v>
      </c>
      <c r="B140" s="43" t="s">
        <v>339</v>
      </c>
      <c r="C140" s="53">
        <v>598.0157399999999</v>
      </c>
      <c r="D140" s="69">
        <v>0</v>
      </c>
      <c r="E140" s="53">
        <v>2.7349481399999997</v>
      </c>
      <c r="F140" s="53">
        <v>2.7349488699999998</v>
      </c>
      <c r="G140" s="69">
        <v>0</v>
      </c>
      <c r="H140" s="68">
        <f t="shared" si="14"/>
        <v>595.2807918599999</v>
      </c>
      <c r="I140" s="68">
        <f t="shared" si="15"/>
        <v>2.7349481399999997</v>
      </c>
      <c r="J140" s="138" t="e">
        <f t="shared" si="16"/>
        <v>#DIV/0!</v>
      </c>
      <c r="K140" s="53"/>
      <c r="L140" s="53"/>
      <c r="M140" s="305" t="s">
        <v>1019</v>
      </c>
      <c r="O140" s="34" t="s">
        <v>115</v>
      </c>
    </row>
    <row r="141" spans="1:15" s="34" customFormat="1" ht="31.5">
      <c r="A141" s="38" t="s">
        <v>115</v>
      </c>
      <c r="B141" s="43" t="s">
        <v>154</v>
      </c>
      <c r="C141" s="53">
        <v>18.083199999999998</v>
      </c>
      <c r="D141" s="69">
        <v>18.081819999999993</v>
      </c>
      <c r="E141" s="53">
        <v>16.550559457</v>
      </c>
      <c r="F141" s="53">
        <v>17.400997</v>
      </c>
      <c r="G141" s="69">
        <v>19.44167039</v>
      </c>
      <c r="H141" s="68">
        <f t="shared" si="14"/>
        <v>1.5326405429999994</v>
      </c>
      <c r="I141" s="68">
        <f t="shared" si="15"/>
        <v>-1.5312605429999948</v>
      </c>
      <c r="J141" s="138">
        <f t="shared" si="16"/>
        <v>0.9153149106118745</v>
      </c>
      <c r="K141" s="53"/>
      <c r="L141" s="53"/>
      <c r="M141" s="305" t="s">
        <v>1017</v>
      </c>
      <c r="O141" s="34" t="s">
        <v>115</v>
      </c>
    </row>
    <row r="142" spans="1:15" s="34" customFormat="1" ht="78.75">
      <c r="A142" s="38" t="s">
        <v>115</v>
      </c>
      <c r="B142" s="43" t="s">
        <v>340</v>
      </c>
      <c r="C142" s="53">
        <v>73.9959</v>
      </c>
      <c r="D142" s="69">
        <v>36.60242</v>
      </c>
      <c r="E142" s="53">
        <v>23.32074558896</v>
      </c>
      <c r="F142" s="53">
        <v>30.73880209</v>
      </c>
      <c r="G142" s="69">
        <v>0</v>
      </c>
      <c r="H142" s="68">
        <f t="shared" si="14"/>
        <v>50.675154411040005</v>
      </c>
      <c r="I142" s="68">
        <f t="shared" si="15"/>
        <v>-13.281674411040001</v>
      </c>
      <c r="J142" s="138">
        <f t="shared" si="16"/>
        <v>0.6371367136096465</v>
      </c>
      <c r="K142" s="53"/>
      <c r="L142" s="53"/>
      <c r="M142" s="305" t="s">
        <v>1020</v>
      </c>
      <c r="O142" s="34" t="s">
        <v>115</v>
      </c>
    </row>
    <row r="143" spans="1:15" s="34" customFormat="1" ht="47.25">
      <c r="A143" s="38" t="s">
        <v>115</v>
      </c>
      <c r="B143" s="43" t="s">
        <v>153</v>
      </c>
      <c r="C143" s="53">
        <v>43.59581265</v>
      </c>
      <c r="D143" s="69">
        <v>43.595813070000005</v>
      </c>
      <c r="E143" s="53">
        <v>37.80805837</v>
      </c>
      <c r="F143" s="53">
        <v>29.03391406</v>
      </c>
      <c r="G143" s="69">
        <v>0</v>
      </c>
      <c r="H143" s="68">
        <f t="shared" si="14"/>
        <v>5.7877542800000015</v>
      </c>
      <c r="I143" s="68">
        <f t="shared" si="15"/>
        <v>-5.787754700000008</v>
      </c>
      <c r="J143" s="138">
        <f t="shared" si="16"/>
        <v>0.8672405836150631</v>
      </c>
      <c r="K143" s="53"/>
      <c r="L143" s="53"/>
      <c r="M143" s="305" t="s">
        <v>1017</v>
      </c>
      <c r="O143" s="34" t="s">
        <v>115</v>
      </c>
    </row>
    <row r="144" spans="1:15" s="34" customFormat="1" ht="31.5">
      <c r="A144" s="38" t="s">
        <v>115</v>
      </c>
      <c r="B144" s="43" t="s">
        <v>212</v>
      </c>
      <c r="C144" s="53">
        <v>22.835039999999996</v>
      </c>
      <c r="D144" s="69">
        <v>22.835359999999998</v>
      </c>
      <c r="E144" s="53">
        <v>21.5030358</v>
      </c>
      <c r="F144" s="53">
        <v>18.2345394</v>
      </c>
      <c r="G144" s="69">
        <v>20.16024741</v>
      </c>
      <c r="H144" s="68">
        <f t="shared" si="14"/>
        <v>1.3320041999999965</v>
      </c>
      <c r="I144" s="68">
        <f t="shared" si="15"/>
        <v>-1.3323241999999986</v>
      </c>
      <c r="J144" s="138">
        <f t="shared" si="16"/>
        <v>0.9416552136686263</v>
      </c>
      <c r="K144" s="53"/>
      <c r="L144" s="53"/>
      <c r="M144" s="305" t="s">
        <v>1021</v>
      </c>
      <c r="O144" s="34" t="s">
        <v>115</v>
      </c>
    </row>
    <row r="145" spans="1:15" s="34" customFormat="1" ht="31.5">
      <c r="A145" s="38" t="s">
        <v>115</v>
      </c>
      <c r="B145" s="43" t="s">
        <v>341</v>
      </c>
      <c r="C145" s="53">
        <v>56.32614</v>
      </c>
      <c r="D145" s="69">
        <v>56.326122</v>
      </c>
      <c r="E145" s="53">
        <v>35.515637639999994</v>
      </c>
      <c r="F145" s="53">
        <v>41.27450129</v>
      </c>
      <c r="G145" s="69">
        <v>0</v>
      </c>
      <c r="H145" s="68">
        <f t="shared" si="14"/>
        <v>20.810502360000008</v>
      </c>
      <c r="I145" s="68">
        <f t="shared" si="15"/>
        <v>-20.810484360000004</v>
      </c>
      <c r="J145" s="138">
        <f t="shared" si="16"/>
        <v>0.6305358220826919</v>
      </c>
      <c r="K145" s="53"/>
      <c r="L145" s="53"/>
      <c r="M145" s="305" t="s">
        <v>1017</v>
      </c>
      <c r="O145" s="34" t="s">
        <v>115</v>
      </c>
    </row>
    <row r="146" spans="1:15" s="34" customFormat="1" ht="47.25">
      <c r="A146" s="38" t="s">
        <v>115</v>
      </c>
      <c r="B146" s="43" t="s">
        <v>342</v>
      </c>
      <c r="C146" s="53">
        <v>6.105519999999999</v>
      </c>
      <c r="D146" s="69">
        <v>6.105319999999999</v>
      </c>
      <c r="E146" s="53">
        <v>5.830188524</v>
      </c>
      <c r="F146" s="53">
        <v>5.20461281</v>
      </c>
      <c r="G146" s="69">
        <v>5.64461281</v>
      </c>
      <c r="H146" s="68">
        <f t="shared" si="14"/>
        <v>0.27533147599999896</v>
      </c>
      <c r="I146" s="68">
        <f t="shared" si="15"/>
        <v>-0.27513147599999854</v>
      </c>
      <c r="J146" s="138">
        <f t="shared" si="16"/>
        <v>0.9549357812530713</v>
      </c>
      <c r="K146" s="53"/>
      <c r="L146" s="53"/>
      <c r="M146" s="305"/>
      <c r="O146" s="34" t="s">
        <v>115</v>
      </c>
    </row>
    <row r="147" spans="1:15" s="34" customFormat="1" ht="31.5">
      <c r="A147" s="38" t="s">
        <v>115</v>
      </c>
      <c r="B147" s="43" t="s">
        <v>343</v>
      </c>
      <c r="C147" s="53">
        <v>1.0345913</v>
      </c>
      <c r="D147" s="69">
        <v>1.0301399999999998</v>
      </c>
      <c r="E147" s="53">
        <v>1.0345913</v>
      </c>
      <c r="F147" s="53">
        <v>0.87720923</v>
      </c>
      <c r="G147" s="69">
        <v>0.93737872</v>
      </c>
      <c r="H147" s="68">
        <f t="shared" si="14"/>
        <v>0</v>
      </c>
      <c r="I147" s="68">
        <f t="shared" si="15"/>
        <v>0.004451300000000158</v>
      </c>
      <c r="J147" s="138">
        <f t="shared" si="16"/>
        <v>1.0043210631564643</v>
      </c>
      <c r="K147" s="53"/>
      <c r="L147" s="53"/>
      <c r="M147" s="305"/>
      <c r="O147" s="34" t="s">
        <v>115</v>
      </c>
    </row>
    <row r="148" spans="1:15" s="34" customFormat="1" ht="31.5">
      <c r="A148" s="38" t="s">
        <v>115</v>
      </c>
      <c r="B148" s="43" t="s">
        <v>344</v>
      </c>
      <c r="C148" s="53">
        <v>10.347999999999999</v>
      </c>
      <c r="D148" s="69">
        <v>10.348599999999998</v>
      </c>
      <c r="E148" s="53">
        <v>9.510778110999999</v>
      </c>
      <c r="F148" s="53">
        <v>8.484191</v>
      </c>
      <c r="G148" s="69">
        <v>8.834191</v>
      </c>
      <c r="H148" s="68">
        <f t="shared" si="14"/>
        <v>0.8372218890000003</v>
      </c>
      <c r="I148" s="68">
        <f t="shared" si="15"/>
        <v>-0.8378218889999989</v>
      </c>
      <c r="J148" s="138">
        <f t="shared" si="16"/>
        <v>0.9190400741163057</v>
      </c>
      <c r="K148" s="53"/>
      <c r="L148" s="53"/>
      <c r="M148" s="305" t="s">
        <v>1021</v>
      </c>
      <c r="O148" s="34" t="s">
        <v>115</v>
      </c>
    </row>
    <row r="149" spans="1:15" s="34" customFormat="1" ht="31.5">
      <c r="A149" s="38" t="s">
        <v>115</v>
      </c>
      <c r="B149" s="43" t="s">
        <v>345</v>
      </c>
      <c r="C149" s="53">
        <v>13.785739999999999</v>
      </c>
      <c r="D149" s="69">
        <v>0</v>
      </c>
      <c r="E149" s="53">
        <v>0</v>
      </c>
      <c r="F149" s="53">
        <v>0</v>
      </c>
      <c r="G149" s="69">
        <v>0</v>
      </c>
      <c r="H149" s="68">
        <f t="shared" si="14"/>
        <v>13.785739999999999</v>
      </c>
      <c r="I149" s="68">
        <f t="shared" si="15"/>
        <v>0</v>
      </c>
      <c r="J149" s="138" t="e">
        <f t="shared" si="16"/>
        <v>#DIV/0!</v>
      </c>
      <c r="K149" s="53"/>
      <c r="L149" s="53"/>
      <c r="M149" s="305"/>
      <c r="O149" s="34" t="s">
        <v>115</v>
      </c>
    </row>
    <row r="150" spans="1:15" s="34" customFormat="1" ht="31.5">
      <c r="A150" s="38" t="s">
        <v>115</v>
      </c>
      <c r="B150" s="43" t="s">
        <v>346</v>
      </c>
      <c r="C150" s="53">
        <v>4.22323116</v>
      </c>
      <c r="D150" s="69">
        <v>4.22204</v>
      </c>
      <c r="E150" s="53">
        <v>4.22323116</v>
      </c>
      <c r="F150" s="53">
        <v>3.57917087</v>
      </c>
      <c r="G150" s="69">
        <v>3.69917087</v>
      </c>
      <c r="H150" s="68">
        <f t="shared" si="14"/>
        <v>0</v>
      </c>
      <c r="I150" s="68">
        <f t="shared" si="15"/>
        <v>0.001191160000000302</v>
      </c>
      <c r="J150" s="138">
        <f t="shared" si="16"/>
        <v>1.0002821290181998</v>
      </c>
      <c r="K150" s="53"/>
      <c r="L150" s="53"/>
      <c r="M150" s="305"/>
      <c r="O150" s="34" t="s">
        <v>115</v>
      </c>
    </row>
    <row r="151" spans="1:15" s="34" customFormat="1" ht="31.5">
      <c r="A151" s="38" t="s">
        <v>115</v>
      </c>
      <c r="B151" s="43" t="s">
        <v>347</v>
      </c>
      <c r="C151" s="53">
        <v>2.84524</v>
      </c>
      <c r="D151" s="69">
        <v>2.84498</v>
      </c>
      <c r="E151" s="53">
        <v>2.6661861499999997</v>
      </c>
      <c r="F151" s="53">
        <v>2.37839978</v>
      </c>
      <c r="G151" s="69">
        <v>2.78536365</v>
      </c>
      <c r="H151" s="68">
        <f t="shared" si="14"/>
        <v>0.1790538500000003</v>
      </c>
      <c r="I151" s="68">
        <f t="shared" si="15"/>
        <v>-0.17879385000000036</v>
      </c>
      <c r="J151" s="138">
        <f t="shared" si="16"/>
        <v>0.9371546197161315</v>
      </c>
      <c r="K151" s="53"/>
      <c r="L151" s="53"/>
      <c r="M151" s="305"/>
      <c r="O151" s="34" t="s">
        <v>115</v>
      </c>
    </row>
    <row r="152" spans="1:15" s="34" customFormat="1" ht="31.5">
      <c r="A152" s="38" t="s">
        <v>115</v>
      </c>
      <c r="B152" s="43" t="s">
        <v>348</v>
      </c>
      <c r="C152" s="53">
        <v>3.557339999999999</v>
      </c>
      <c r="D152" s="69">
        <v>3.5576999999999996</v>
      </c>
      <c r="E152" s="53">
        <v>3.3801019759999993</v>
      </c>
      <c r="F152" s="53">
        <v>3.015256</v>
      </c>
      <c r="G152" s="69">
        <v>3.46357764</v>
      </c>
      <c r="H152" s="68">
        <f t="shared" si="14"/>
        <v>0.17723802399999977</v>
      </c>
      <c r="I152" s="68">
        <f t="shared" si="15"/>
        <v>-0.17759802400000035</v>
      </c>
      <c r="J152" s="138">
        <f t="shared" si="16"/>
        <v>0.950080663349917</v>
      </c>
      <c r="K152" s="53"/>
      <c r="L152" s="53"/>
      <c r="M152" s="305"/>
      <c r="O152" s="34" t="s">
        <v>115</v>
      </c>
    </row>
    <row r="153" spans="1:15" s="34" customFormat="1" ht="47.25">
      <c r="A153" s="38" t="s">
        <v>115</v>
      </c>
      <c r="B153" s="43" t="s">
        <v>349</v>
      </c>
      <c r="C153" s="53">
        <v>6.42027062</v>
      </c>
      <c r="D153" s="69">
        <v>6.088351</v>
      </c>
      <c r="E153" s="53">
        <v>6.420270618000001</v>
      </c>
      <c r="F153" s="53">
        <v>5.44277914</v>
      </c>
      <c r="G153" s="69">
        <v>5.872083</v>
      </c>
      <c r="H153" s="68">
        <f t="shared" si="14"/>
        <v>1.9999992773023223E-09</v>
      </c>
      <c r="I153" s="68">
        <f t="shared" si="15"/>
        <v>0.3319196180000006</v>
      </c>
      <c r="J153" s="138">
        <f t="shared" si="16"/>
        <v>1.0545171620361573</v>
      </c>
      <c r="K153" s="53"/>
      <c r="L153" s="53"/>
      <c r="M153" s="305"/>
      <c r="O153" s="34" t="s">
        <v>115</v>
      </c>
    </row>
    <row r="154" spans="1:15" s="34" customFormat="1" ht="47.25">
      <c r="A154" s="38" t="s">
        <v>115</v>
      </c>
      <c r="B154" s="43" t="s">
        <v>350</v>
      </c>
      <c r="C154" s="53">
        <v>1.3069873</v>
      </c>
      <c r="D154" s="69">
        <v>1.242068</v>
      </c>
      <c r="E154" s="53">
        <v>1.252097364</v>
      </c>
      <c r="F154" s="53">
        <v>1.11797185</v>
      </c>
      <c r="G154" s="69">
        <v>1.2761976</v>
      </c>
      <c r="H154" s="68">
        <f t="shared" si="14"/>
        <v>0.05488993600000014</v>
      </c>
      <c r="I154" s="68">
        <f t="shared" si="15"/>
        <v>0.010029363999999985</v>
      </c>
      <c r="J154" s="138">
        <f t="shared" si="16"/>
        <v>1.008074730208008</v>
      </c>
      <c r="K154" s="53"/>
      <c r="L154" s="53"/>
      <c r="M154" s="305"/>
      <c r="O154" s="34" t="s">
        <v>115</v>
      </c>
    </row>
    <row r="155" spans="1:15" s="34" customFormat="1" ht="47.25">
      <c r="A155" s="38" t="s">
        <v>115</v>
      </c>
      <c r="B155" s="43" t="s">
        <v>351</v>
      </c>
      <c r="C155" s="53">
        <v>2.62009845</v>
      </c>
      <c r="D155" s="69">
        <v>2.4864780000000004</v>
      </c>
      <c r="E155" s="53">
        <v>2.6200984499999995</v>
      </c>
      <c r="F155" s="53">
        <v>2.2206154099999997</v>
      </c>
      <c r="G155" s="69">
        <v>2.27005987</v>
      </c>
      <c r="H155" s="68">
        <f t="shared" si="14"/>
        <v>0</v>
      </c>
      <c r="I155" s="68">
        <f t="shared" si="15"/>
        <v>0.1336204499999991</v>
      </c>
      <c r="J155" s="138">
        <f t="shared" si="16"/>
        <v>1.0537388426521366</v>
      </c>
      <c r="K155" s="53"/>
      <c r="L155" s="53"/>
      <c r="M155" s="305"/>
      <c r="O155" s="34" t="s">
        <v>115</v>
      </c>
    </row>
    <row r="156" spans="1:15" s="34" customFormat="1" ht="47.25">
      <c r="A156" s="38" t="s">
        <v>115</v>
      </c>
      <c r="B156" s="43" t="s">
        <v>352</v>
      </c>
      <c r="C156" s="53">
        <v>5.29702</v>
      </c>
      <c r="D156" s="69">
        <v>5.297019999999999</v>
      </c>
      <c r="E156" s="53">
        <v>0.00195628</v>
      </c>
      <c r="F156" s="53">
        <v>4.489339</v>
      </c>
      <c r="G156" s="69">
        <v>0</v>
      </c>
      <c r="H156" s="68">
        <f t="shared" si="14"/>
        <v>5.29506372</v>
      </c>
      <c r="I156" s="68">
        <f t="shared" si="15"/>
        <v>-5.295063719999999</v>
      </c>
      <c r="J156" s="138">
        <f t="shared" si="16"/>
        <v>0.0003693170877210206</v>
      </c>
      <c r="K156" s="53"/>
      <c r="L156" s="53"/>
      <c r="M156" s="305" t="s">
        <v>1020</v>
      </c>
      <c r="O156" s="34" t="s">
        <v>115</v>
      </c>
    </row>
    <row r="157" spans="1:15" s="34" customFormat="1" ht="47.25">
      <c r="A157" s="38" t="s">
        <v>115</v>
      </c>
      <c r="B157" s="43" t="s">
        <v>353</v>
      </c>
      <c r="C157" s="53">
        <v>3.5074931899999995</v>
      </c>
      <c r="D157" s="69">
        <v>3.19337</v>
      </c>
      <c r="E157" s="53">
        <v>3.3436273340000002</v>
      </c>
      <c r="F157" s="53">
        <v>2.98390025</v>
      </c>
      <c r="G157" s="69">
        <v>3.28058488</v>
      </c>
      <c r="H157" s="68">
        <f t="shared" si="14"/>
        <v>0.16386585599999925</v>
      </c>
      <c r="I157" s="68">
        <f t="shared" si="15"/>
        <v>0.1502573340000004</v>
      </c>
      <c r="J157" s="138">
        <f t="shared" si="16"/>
        <v>1.0470529046117425</v>
      </c>
      <c r="K157" s="53"/>
      <c r="L157" s="53"/>
      <c r="M157" s="305"/>
      <c r="O157" s="34" t="s">
        <v>115</v>
      </c>
    </row>
    <row r="158" spans="1:15" s="34" customFormat="1" ht="47.25">
      <c r="A158" s="38" t="s">
        <v>115</v>
      </c>
      <c r="B158" s="43" t="s">
        <v>354</v>
      </c>
      <c r="C158" s="53">
        <v>5.2125928</v>
      </c>
      <c r="D158" s="69">
        <v>5.189639999999999</v>
      </c>
      <c r="E158" s="53">
        <v>5.2125927999999995</v>
      </c>
      <c r="F158" s="53">
        <v>4.42124891</v>
      </c>
      <c r="G158" s="69">
        <v>5.02806691</v>
      </c>
      <c r="H158" s="68">
        <f t="shared" si="14"/>
        <v>0</v>
      </c>
      <c r="I158" s="68">
        <f t="shared" si="15"/>
        <v>0.02295280000000055</v>
      </c>
      <c r="J158" s="138">
        <f t="shared" si="16"/>
        <v>1.0044228116015756</v>
      </c>
      <c r="K158" s="53"/>
      <c r="L158" s="53"/>
      <c r="M158" s="305"/>
      <c r="O158" s="34" t="s">
        <v>115</v>
      </c>
    </row>
    <row r="159" spans="1:15" s="34" customFormat="1" ht="31.5">
      <c r="A159" s="38" t="s">
        <v>115</v>
      </c>
      <c r="B159" s="43" t="s">
        <v>355</v>
      </c>
      <c r="C159" s="53">
        <v>3.5148599999999997</v>
      </c>
      <c r="D159" s="69">
        <v>3.5152199999999993</v>
      </c>
      <c r="E159" s="53">
        <v>2.9911082724199995</v>
      </c>
      <c r="F159" s="53">
        <v>2.66825002</v>
      </c>
      <c r="G159" s="69">
        <v>3.11591028</v>
      </c>
      <c r="H159" s="68">
        <f t="shared" si="14"/>
        <v>0.5237517275800001</v>
      </c>
      <c r="I159" s="68">
        <f t="shared" si="15"/>
        <v>-0.5241117275799998</v>
      </c>
      <c r="J159" s="138">
        <f t="shared" si="16"/>
        <v>0.8509021547499162</v>
      </c>
      <c r="K159" s="53"/>
      <c r="L159" s="53"/>
      <c r="M159" s="305" t="s">
        <v>1021</v>
      </c>
      <c r="O159" s="34" t="s">
        <v>115</v>
      </c>
    </row>
    <row r="160" spans="1:15" s="34" customFormat="1" ht="47.25">
      <c r="A160" s="38" t="s">
        <v>115</v>
      </c>
      <c r="B160" s="43" t="s">
        <v>356</v>
      </c>
      <c r="C160" s="53">
        <v>3.30393666</v>
      </c>
      <c r="D160" s="69">
        <v>3.050451</v>
      </c>
      <c r="E160" s="53">
        <v>3.30393666</v>
      </c>
      <c r="F160" s="53">
        <v>2.80209949</v>
      </c>
      <c r="G160" s="69">
        <v>3.05209949</v>
      </c>
      <c r="H160" s="68">
        <f t="shared" si="14"/>
        <v>0</v>
      </c>
      <c r="I160" s="68">
        <f t="shared" si="15"/>
        <v>0.2534856600000004</v>
      </c>
      <c r="J160" s="138">
        <f t="shared" si="16"/>
        <v>1.0830977648878806</v>
      </c>
      <c r="K160" s="53"/>
      <c r="L160" s="53"/>
      <c r="M160" s="305" t="s">
        <v>1022</v>
      </c>
      <c r="O160" s="34" t="s">
        <v>115</v>
      </c>
    </row>
    <row r="161" spans="1:15" s="34" customFormat="1" ht="47.25">
      <c r="A161" s="38" t="s">
        <v>115</v>
      </c>
      <c r="B161" s="43" t="s">
        <v>357</v>
      </c>
      <c r="C161" s="53">
        <v>4.84656</v>
      </c>
      <c r="D161" s="69">
        <v>4.77096</v>
      </c>
      <c r="E161" s="53">
        <v>4.773601499999999</v>
      </c>
      <c r="F161" s="53">
        <v>4.045425</v>
      </c>
      <c r="G161" s="69">
        <v>4.080425</v>
      </c>
      <c r="H161" s="68">
        <f t="shared" si="14"/>
        <v>0.07295850000000126</v>
      </c>
      <c r="I161" s="68">
        <f t="shared" si="15"/>
        <v>0.002641499999999297</v>
      </c>
      <c r="J161" s="138">
        <f t="shared" si="16"/>
        <v>1.000553662156044</v>
      </c>
      <c r="K161" s="53"/>
      <c r="L161" s="53"/>
      <c r="M161" s="305"/>
      <c r="O161" s="34" t="s">
        <v>115</v>
      </c>
    </row>
    <row r="162" spans="1:13" s="34" customFormat="1" ht="31.5">
      <c r="A162" s="38" t="s">
        <v>115</v>
      </c>
      <c r="B162" s="43" t="s">
        <v>358</v>
      </c>
      <c r="C162" s="53">
        <v>3.08675859</v>
      </c>
      <c r="D162" s="69">
        <v>3.06682</v>
      </c>
      <c r="E162" s="53">
        <v>3.0867585892</v>
      </c>
      <c r="F162" s="53">
        <v>2.61910832</v>
      </c>
      <c r="G162" s="69">
        <v>2.90893932</v>
      </c>
      <c r="H162" s="68">
        <f t="shared" si="14"/>
        <v>8.000000661922968E-10</v>
      </c>
      <c r="I162" s="68">
        <f t="shared" si="15"/>
        <v>0.019938589200000134</v>
      </c>
      <c r="J162" s="138">
        <f t="shared" si="16"/>
        <v>1.0065013888001253</v>
      </c>
      <c r="K162" s="53"/>
      <c r="L162" s="53"/>
      <c r="M162" s="305"/>
    </row>
    <row r="163" spans="1:15" s="34" customFormat="1" ht="31.5">
      <c r="A163" s="38" t="s">
        <v>115</v>
      </c>
      <c r="B163" s="43" t="s">
        <v>142</v>
      </c>
      <c r="C163" s="53">
        <v>55.58424662</v>
      </c>
      <c r="D163" s="69">
        <v>58.61769999999999</v>
      </c>
      <c r="E163" s="53">
        <v>55.58424662</v>
      </c>
      <c r="F163" s="53">
        <v>43.56203462</v>
      </c>
      <c r="G163" s="69">
        <v>43.56203462</v>
      </c>
      <c r="H163" s="68">
        <f t="shared" si="14"/>
        <v>0</v>
      </c>
      <c r="I163" s="68">
        <f t="shared" si="15"/>
        <v>-3.0334533799999903</v>
      </c>
      <c r="J163" s="138">
        <f t="shared" si="16"/>
        <v>0.9482502148668407</v>
      </c>
      <c r="K163" s="53"/>
      <c r="L163" s="53"/>
      <c r="M163" s="305"/>
      <c r="O163" s="34" t="s">
        <v>115</v>
      </c>
    </row>
    <row r="164" spans="1:15" s="34" customFormat="1" ht="15.75">
      <c r="A164" s="38"/>
      <c r="B164" s="151" t="s">
        <v>110</v>
      </c>
      <c r="C164" s="67"/>
      <c r="D164" s="67"/>
      <c r="E164" s="67"/>
      <c r="F164" s="69"/>
      <c r="G164" s="69"/>
      <c r="H164" s="68"/>
      <c r="I164" s="68"/>
      <c r="J164" s="138"/>
      <c r="K164" s="53"/>
      <c r="L164" s="53"/>
      <c r="M164" s="305"/>
      <c r="O164" s="34" t="s">
        <v>116</v>
      </c>
    </row>
    <row r="165" spans="1:15" s="34" customFormat="1" ht="31.5">
      <c r="A165" s="38" t="s">
        <v>116</v>
      </c>
      <c r="B165" s="43" t="s">
        <v>277</v>
      </c>
      <c r="C165" s="53">
        <v>254.41335118</v>
      </c>
      <c r="D165" s="69">
        <v>254.41291153136666</v>
      </c>
      <c r="E165" s="53">
        <v>61.96987159</v>
      </c>
      <c r="F165" s="53">
        <v>64.75376700000001</v>
      </c>
      <c r="G165" s="69">
        <v>0</v>
      </c>
      <c r="H165" s="68">
        <f>C165-E165</f>
        <v>192.44347959</v>
      </c>
      <c r="I165" s="68">
        <f>E165-D165</f>
        <v>-192.44303994136666</v>
      </c>
      <c r="J165" s="138">
        <f>E165/D165</f>
        <v>0.2435799001591148</v>
      </c>
      <c r="K165" s="53"/>
      <c r="L165" s="53"/>
      <c r="M165" s="305" t="s">
        <v>1017</v>
      </c>
      <c r="O165" s="34" t="s">
        <v>116</v>
      </c>
    </row>
    <row r="166" spans="1:15" s="34" customFormat="1" ht="31.5">
      <c r="A166" s="38" t="s">
        <v>116</v>
      </c>
      <c r="B166" s="43" t="s">
        <v>142</v>
      </c>
      <c r="C166" s="53">
        <v>119.53399999999999</v>
      </c>
      <c r="D166" s="69">
        <v>12.014899999999999</v>
      </c>
      <c r="E166" s="53">
        <v>0</v>
      </c>
      <c r="F166" s="69">
        <v>0</v>
      </c>
      <c r="G166" s="69">
        <v>0</v>
      </c>
      <c r="H166" s="68">
        <f>C166-E166</f>
        <v>119.53399999999999</v>
      </c>
      <c r="I166" s="68">
        <f>E166-D166</f>
        <v>-12.014899999999999</v>
      </c>
      <c r="J166" s="138">
        <f>E166/D166</f>
        <v>0</v>
      </c>
      <c r="K166" s="53"/>
      <c r="L166" s="53"/>
      <c r="M166" s="305" t="s">
        <v>1017</v>
      </c>
      <c r="O166" s="34" t="s">
        <v>116</v>
      </c>
    </row>
    <row r="167" spans="1:15" s="34" customFormat="1" ht="15.75">
      <c r="A167" s="38"/>
      <c r="B167" s="151" t="s">
        <v>117</v>
      </c>
      <c r="C167" s="69"/>
      <c r="D167" s="67"/>
      <c r="E167" s="67"/>
      <c r="F167" s="69"/>
      <c r="G167" s="69"/>
      <c r="H167" s="68"/>
      <c r="I167" s="68"/>
      <c r="J167" s="138"/>
      <c r="K167" s="53"/>
      <c r="L167" s="53"/>
      <c r="M167" s="305"/>
      <c r="O167" s="34" t="s">
        <v>118</v>
      </c>
    </row>
    <row r="168" spans="1:15" s="34" customFormat="1" ht="31.5">
      <c r="A168" s="38" t="s">
        <v>118</v>
      </c>
      <c r="B168" s="44" t="s">
        <v>143</v>
      </c>
      <c r="C168" s="176">
        <v>749.8912300199997</v>
      </c>
      <c r="D168" s="130">
        <v>749.8915108726576</v>
      </c>
      <c r="E168" s="176">
        <v>163.89556862</v>
      </c>
      <c r="F168" s="176">
        <v>189.38942601000002</v>
      </c>
      <c r="G168" s="130">
        <v>0</v>
      </c>
      <c r="H168" s="68">
        <f>C168-E168</f>
        <v>585.9956613999998</v>
      </c>
      <c r="I168" s="68">
        <f>E168-D168</f>
        <v>-585.9959422526576</v>
      </c>
      <c r="J168" s="138">
        <f>E168/D168</f>
        <v>0.2185590398660105</v>
      </c>
      <c r="K168" s="53"/>
      <c r="L168" s="53"/>
      <c r="M168" s="305" t="s">
        <v>1017</v>
      </c>
      <c r="O168" s="34" t="s">
        <v>118</v>
      </c>
    </row>
    <row r="169" spans="1:20" s="34" customFormat="1" ht="31.5">
      <c r="A169" s="76" t="s">
        <v>2</v>
      </c>
      <c r="B169" s="77" t="s">
        <v>33</v>
      </c>
      <c r="C169" s="131">
        <f>SUM(C171:C191)</f>
        <v>88.09226150999999</v>
      </c>
      <c r="D169" s="131">
        <f aca="true" t="shared" si="17" ref="D169:I169">SUM(D171:D191)</f>
        <v>50.31273043</v>
      </c>
      <c r="E169" s="131">
        <f t="shared" si="17"/>
        <v>16.644783329999996</v>
      </c>
      <c r="F169" s="131">
        <f t="shared" si="17"/>
        <v>23.114006980000003</v>
      </c>
      <c r="G169" s="131">
        <f t="shared" si="17"/>
        <v>0.91</v>
      </c>
      <c r="H169" s="131">
        <f t="shared" si="17"/>
        <v>71.44747817999999</v>
      </c>
      <c r="I169" s="131">
        <f t="shared" si="17"/>
        <v>-33.6679471</v>
      </c>
      <c r="J169" s="138">
        <f>E169/D169</f>
        <v>0.33082647647513086</v>
      </c>
      <c r="K169" s="80"/>
      <c r="L169" s="80"/>
      <c r="M169" s="308"/>
      <c r="Q169" s="147"/>
      <c r="R169" s="147"/>
      <c r="S169" s="147"/>
      <c r="T169" s="147"/>
    </row>
    <row r="170" spans="1:20" s="34" customFormat="1" ht="15.75">
      <c r="A170" s="75"/>
      <c r="B170" s="74" t="s">
        <v>105</v>
      </c>
      <c r="C170" s="69"/>
      <c r="D170" s="69"/>
      <c r="E170" s="69"/>
      <c r="F170" s="69"/>
      <c r="G170" s="69"/>
      <c r="H170" s="69"/>
      <c r="I170" s="69"/>
      <c r="J170" s="138"/>
      <c r="K170" s="50"/>
      <c r="L170" s="50"/>
      <c r="M170" s="309"/>
      <c r="Q170" s="65"/>
      <c r="R170" s="65"/>
      <c r="S170" s="65"/>
      <c r="T170" s="65"/>
    </row>
    <row r="171" spans="1:20" s="34" customFormat="1" ht="63">
      <c r="A171" s="88" t="s">
        <v>111</v>
      </c>
      <c r="B171" s="59" t="s">
        <v>156</v>
      </c>
      <c r="C171" s="53">
        <v>12.78648826</v>
      </c>
      <c r="D171" s="69">
        <v>12.789</v>
      </c>
      <c r="E171" s="53">
        <v>3.0139009999999997</v>
      </c>
      <c r="F171" s="69">
        <v>6.2476861</v>
      </c>
      <c r="G171" s="69">
        <v>0</v>
      </c>
      <c r="H171" s="68">
        <f aca="true" t="shared" si="18" ref="H171:H176">C171-E171</f>
        <v>9.772587260000002</v>
      </c>
      <c r="I171" s="68">
        <f aca="true" t="shared" si="19" ref="I171:I176">E171-D171</f>
        <v>-9.775099</v>
      </c>
      <c r="J171" s="138">
        <f aca="true" t="shared" si="20" ref="J171:J176">E171/D171</f>
        <v>0.2356635389788099</v>
      </c>
      <c r="K171" s="50"/>
      <c r="L171" s="50"/>
      <c r="M171" s="303" t="s">
        <v>1017</v>
      </c>
      <c r="Q171" s="65"/>
      <c r="R171" s="65"/>
      <c r="S171" s="65"/>
      <c r="T171" s="65"/>
    </row>
    <row r="172" spans="1:20" s="34" customFormat="1" ht="63">
      <c r="A172" s="88" t="s">
        <v>111</v>
      </c>
      <c r="B172" s="59" t="s">
        <v>157</v>
      </c>
      <c r="C172" s="53">
        <v>8.348780419999999</v>
      </c>
      <c r="D172" s="69">
        <v>8.344999999999999</v>
      </c>
      <c r="E172" s="53">
        <v>5.557259999999999</v>
      </c>
      <c r="F172" s="69">
        <v>5.30581488</v>
      </c>
      <c r="G172" s="69">
        <v>0</v>
      </c>
      <c r="H172" s="68">
        <f t="shared" si="18"/>
        <v>2.7915204199999994</v>
      </c>
      <c r="I172" s="68">
        <f t="shared" si="19"/>
        <v>-2.7877399999999994</v>
      </c>
      <c r="J172" s="138">
        <f t="shared" si="20"/>
        <v>0.6659388855602157</v>
      </c>
      <c r="K172" s="50"/>
      <c r="L172" s="50"/>
      <c r="M172" s="303" t="s">
        <v>1017</v>
      </c>
      <c r="Q172" s="65"/>
      <c r="R172" s="65"/>
      <c r="S172" s="65"/>
      <c r="T172" s="65"/>
    </row>
    <row r="173" spans="1:20" s="34" customFormat="1" ht="63">
      <c r="A173" s="88" t="s">
        <v>111</v>
      </c>
      <c r="B173" s="59" t="s">
        <v>158</v>
      </c>
      <c r="C173" s="53">
        <v>4.41811664</v>
      </c>
      <c r="D173" s="69">
        <v>4.414</v>
      </c>
      <c r="E173" s="53">
        <v>0.046576</v>
      </c>
      <c r="F173" s="69">
        <v>0.04627983</v>
      </c>
      <c r="G173" s="69">
        <v>0</v>
      </c>
      <c r="H173" s="68">
        <f t="shared" si="18"/>
        <v>4.37154064</v>
      </c>
      <c r="I173" s="68">
        <f t="shared" si="19"/>
        <v>-4.367424</v>
      </c>
      <c r="J173" s="138">
        <f t="shared" si="20"/>
        <v>0.01055188038060716</v>
      </c>
      <c r="K173" s="50"/>
      <c r="L173" s="50"/>
      <c r="M173" s="303" t="s">
        <v>1017</v>
      </c>
      <c r="Q173" s="65"/>
      <c r="R173" s="65"/>
      <c r="S173" s="65"/>
      <c r="T173" s="65"/>
    </row>
    <row r="174" spans="1:20" s="34" customFormat="1" ht="47.25">
      <c r="A174" s="88" t="s">
        <v>111</v>
      </c>
      <c r="B174" s="59" t="s">
        <v>359</v>
      </c>
      <c r="C174" s="53">
        <v>3.54</v>
      </c>
      <c r="D174" s="53">
        <v>0.41772</v>
      </c>
      <c r="E174" s="53">
        <v>0.418</v>
      </c>
      <c r="F174" s="69">
        <v>0.35423729</v>
      </c>
      <c r="G174" s="69">
        <v>0</v>
      </c>
      <c r="H174" s="68">
        <f t="shared" si="18"/>
        <v>3.122</v>
      </c>
      <c r="I174" s="68">
        <f t="shared" si="19"/>
        <v>0.00028000000000000247</v>
      </c>
      <c r="J174" s="138">
        <f t="shared" si="20"/>
        <v>1.0006703054677775</v>
      </c>
      <c r="K174" s="50"/>
      <c r="L174" s="50"/>
      <c r="M174" s="309"/>
      <c r="Q174" s="65"/>
      <c r="R174" s="65"/>
      <c r="S174" s="65"/>
      <c r="T174" s="65"/>
    </row>
    <row r="175" spans="1:20" s="34" customFormat="1" ht="63">
      <c r="A175" s="88" t="s">
        <v>111</v>
      </c>
      <c r="B175" s="59" t="s">
        <v>360</v>
      </c>
      <c r="C175" s="53">
        <v>3.54</v>
      </c>
      <c r="D175" s="53">
        <v>0.41772</v>
      </c>
      <c r="E175" s="53">
        <v>0.418</v>
      </c>
      <c r="F175" s="69">
        <v>0.35423729</v>
      </c>
      <c r="G175" s="69">
        <v>0</v>
      </c>
      <c r="H175" s="68">
        <f t="shared" si="18"/>
        <v>3.122</v>
      </c>
      <c r="I175" s="68">
        <f t="shared" si="19"/>
        <v>0.00028000000000000247</v>
      </c>
      <c r="J175" s="138">
        <f t="shared" si="20"/>
        <v>1.0006703054677775</v>
      </c>
      <c r="K175" s="50"/>
      <c r="L175" s="50"/>
      <c r="M175" s="309"/>
      <c r="Q175" s="65"/>
      <c r="R175" s="65"/>
      <c r="S175" s="65"/>
      <c r="T175" s="65"/>
    </row>
    <row r="176" spans="1:20" s="34" customFormat="1" ht="47.25">
      <c r="A176" s="88" t="s">
        <v>111</v>
      </c>
      <c r="B176" s="59" t="s">
        <v>361</v>
      </c>
      <c r="C176" s="53">
        <v>4.96011466</v>
      </c>
      <c r="D176" s="69">
        <v>0.5015</v>
      </c>
      <c r="E176" s="53">
        <v>0.498</v>
      </c>
      <c r="F176" s="69">
        <v>0.4220339</v>
      </c>
      <c r="G176" s="69">
        <v>0</v>
      </c>
      <c r="H176" s="68">
        <f t="shared" si="18"/>
        <v>4.46211466</v>
      </c>
      <c r="I176" s="68">
        <f t="shared" si="19"/>
        <v>-0.0034999999999999476</v>
      </c>
      <c r="J176" s="138">
        <f t="shared" si="20"/>
        <v>0.9930209371884348</v>
      </c>
      <c r="K176" s="50"/>
      <c r="L176" s="50"/>
      <c r="M176" s="309"/>
      <c r="Q176" s="65"/>
      <c r="R176" s="65"/>
      <c r="S176" s="65"/>
      <c r="T176" s="65"/>
    </row>
    <row r="177" spans="1:20" s="34" customFormat="1" ht="15.75">
      <c r="A177" s="136"/>
      <c r="B177" s="151" t="s">
        <v>106</v>
      </c>
      <c r="C177" s="69"/>
      <c r="D177" s="69"/>
      <c r="E177" s="69"/>
      <c r="F177" s="69"/>
      <c r="G177" s="69"/>
      <c r="H177" s="68"/>
      <c r="I177" s="68"/>
      <c r="J177" s="138"/>
      <c r="K177" s="50"/>
      <c r="L177" s="50"/>
      <c r="M177" s="309"/>
      <c r="Q177" s="65"/>
      <c r="R177" s="65"/>
      <c r="S177" s="65"/>
      <c r="T177" s="65"/>
    </row>
    <row r="178" spans="1:15" s="34" customFormat="1" ht="15.75">
      <c r="A178" s="38" t="s">
        <v>112</v>
      </c>
      <c r="B178" s="42" t="s">
        <v>362</v>
      </c>
      <c r="C178" s="53">
        <v>7.08</v>
      </c>
      <c r="D178" s="69">
        <v>0</v>
      </c>
      <c r="E178" s="53">
        <v>0</v>
      </c>
      <c r="F178" s="69">
        <v>1.662807</v>
      </c>
      <c r="G178" s="69">
        <v>0</v>
      </c>
      <c r="H178" s="68">
        <f>C178-E178</f>
        <v>7.08</v>
      </c>
      <c r="I178" s="68">
        <f>E178-D178</f>
        <v>0</v>
      </c>
      <c r="J178" s="138" t="e">
        <f>E178/D178</f>
        <v>#DIV/0!</v>
      </c>
      <c r="K178" s="53"/>
      <c r="L178" s="53"/>
      <c r="M178" s="305"/>
      <c r="O178" s="34" t="s">
        <v>112</v>
      </c>
    </row>
    <row r="179" spans="1:15" s="34" customFormat="1" ht="15.75">
      <c r="A179" s="35"/>
      <c r="B179" s="36" t="s">
        <v>107</v>
      </c>
      <c r="C179" s="67"/>
      <c r="D179" s="67"/>
      <c r="E179" s="67"/>
      <c r="F179" s="69"/>
      <c r="G179" s="69"/>
      <c r="H179" s="68"/>
      <c r="I179" s="68"/>
      <c r="J179" s="138"/>
      <c r="K179" s="53"/>
      <c r="L179" s="53"/>
      <c r="M179" s="305"/>
      <c r="O179" s="34" t="s">
        <v>113</v>
      </c>
    </row>
    <row r="180" spans="1:15" s="34" customFormat="1" ht="31.5">
      <c r="A180" s="38" t="s">
        <v>113</v>
      </c>
      <c r="B180" s="29" t="s">
        <v>159</v>
      </c>
      <c r="C180" s="52">
        <v>4.67856633</v>
      </c>
      <c r="D180" s="68">
        <v>4.643983230000001</v>
      </c>
      <c r="E180" s="52">
        <v>4.67856633</v>
      </c>
      <c r="F180" s="68">
        <v>0.40892271</v>
      </c>
      <c r="G180" s="68">
        <v>0</v>
      </c>
      <c r="H180" s="68">
        <f aca="true" t="shared" si="21" ref="H180:H186">C180-E180</f>
        <v>0</v>
      </c>
      <c r="I180" s="68">
        <f aca="true" t="shared" si="22" ref="I180:I186">E180-D180</f>
        <v>0.03458309999999898</v>
      </c>
      <c r="J180" s="138">
        <f aca="true" t="shared" si="23" ref="J180:J186">E180/D180</f>
        <v>1.007446861516767</v>
      </c>
      <c r="K180" s="52"/>
      <c r="L180" s="52"/>
      <c r="M180" s="303"/>
      <c r="O180" s="34" t="s">
        <v>113</v>
      </c>
    </row>
    <row r="181" spans="1:13" s="34" customFormat="1" ht="31.5">
      <c r="A181" s="38" t="s">
        <v>113</v>
      </c>
      <c r="B181" s="29" t="s">
        <v>160</v>
      </c>
      <c r="C181" s="52">
        <v>2.3046776</v>
      </c>
      <c r="D181" s="68">
        <v>2.5370236</v>
      </c>
      <c r="E181" s="52">
        <v>0.48916</v>
      </c>
      <c r="F181" s="68">
        <v>0.41504076</v>
      </c>
      <c r="G181" s="68">
        <v>0</v>
      </c>
      <c r="H181" s="68">
        <f t="shared" si="21"/>
        <v>1.8155176000000002</v>
      </c>
      <c r="I181" s="68">
        <f t="shared" si="22"/>
        <v>-2.0478636</v>
      </c>
      <c r="J181" s="138">
        <f t="shared" si="23"/>
        <v>0.1928086124228407</v>
      </c>
      <c r="K181" s="52"/>
      <c r="L181" s="52"/>
      <c r="M181" s="303" t="s">
        <v>1017</v>
      </c>
    </row>
    <row r="182" spans="1:13" s="34" customFormat="1" ht="31.5">
      <c r="A182" s="38" t="s">
        <v>113</v>
      </c>
      <c r="B182" s="29" t="s">
        <v>161</v>
      </c>
      <c r="C182" s="52">
        <v>2.3046776</v>
      </c>
      <c r="D182" s="68">
        <v>2.5370236</v>
      </c>
      <c r="E182" s="52">
        <v>0.48816</v>
      </c>
      <c r="F182" s="68">
        <v>0.41432328</v>
      </c>
      <c r="G182" s="68">
        <v>0</v>
      </c>
      <c r="H182" s="68">
        <f t="shared" si="21"/>
        <v>1.8165176000000003</v>
      </c>
      <c r="I182" s="68">
        <f t="shared" si="22"/>
        <v>-2.0488636</v>
      </c>
      <c r="J182" s="138">
        <f t="shared" si="23"/>
        <v>0.19241444975127547</v>
      </c>
      <c r="K182" s="52"/>
      <c r="L182" s="52"/>
      <c r="M182" s="303" t="s">
        <v>1017</v>
      </c>
    </row>
    <row r="183" spans="1:13" s="34" customFormat="1" ht="47.25">
      <c r="A183" s="38" t="s">
        <v>113</v>
      </c>
      <c r="B183" s="29" t="s">
        <v>363</v>
      </c>
      <c r="C183" s="52">
        <v>6.78526</v>
      </c>
      <c r="D183" s="68">
        <v>0.29407999999999995</v>
      </c>
      <c r="E183" s="52">
        <v>0.274</v>
      </c>
      <c r="F183" s="68">
        <v>0.35723682</v>
      </c>
      <c r="G183" s="68">
        <v>0</v>
      </c>
      <c r="H183" s="68">
        <f t="shared" si="21"/>
        <v>6.51126</v>
      </c>
      <c r="I183" s="68">
        <f t="shared" si="22"/>
        <v>-0.02007999999999993</v>
      </c>
      <c r="J183" s="138">
        <f t="shared" si="23"/>
        <v>0.9317192600652886</v>
      </c>
      <c r="K183" s="52"/>
      <c r="L183" s="52"/>
      <c r="M183" s="303" t="s">
        <v>1020</v>
      </c>
    </row>
    <row r="184" spans="1:13" s="34" customFormat="1" ht="47.25">
      <c r="A184" s="38" t="s">
        <v>113</v>
      </c>
      <c r="B184" s="29" t="s">
        <v>364</v>
      </c>
      <c r="C184" s="52">
        <v>6.78526</v>
      </c>
      <c r="D184" s="68">
        <v>0.29407999999999995</v>
      </c>
      <c r="E184" s="52">
        <v>0.274</v>
      </c>
      <c r="F184" s="68">
        <v>0.35723682</v>
      </c>
      <c r="G184" s="68">
        <v>0</v>
      </c>
      <c r="H184" s="68">
        <f t="shared" si="21"/>
        <v>6.51126</v>
      </c>
      <c r="I184" s="68">
        <f t="shared" si="22"/>
        <v>-0.02007999999999993</v>
      </c>
      <c r="J184" s="138">
        <f t="shared" si="23"/>
        <v>0.9317192600652886</v>
      </c>
      <c r="K184" s="52"/>
      <c r="L184" s="52"/>
      <c r="M184" s="303" t="s">
        <v>1020</v>
      </c>
    </row>
    <row r="185" spans="1:15" s="34" customFormat="1" ht="31.5">
      <c r="A185" s="38" t="s">
        <v>113</v>
      </c>
      <c r="B185" s="29" t="s">
        <v>365</v>
      </c>
      <c r="C185" s="52">
        <v>7.08</v>
      </c>
      <c r="D185" s="68">
        <v>0</v>
      </c>
      <c r="E185" s="52">
        <v>0</v>
      </c>
      <c r="F185" s="68">
        <v>0</v>
      </c>
      <c r="G185" s="68">
        <v>0</v>
      </c>
      <c r="H185" s="68">
        <f t="shared" si="21"/>
        <v>7.08</v>
      </c>
      <c r="I185" s="68">
        <f t="shared" si="22"/>
        <v>0</v>
      </c>
      <c r="J185" s="138" t="e">
        <f t="shared" si="23"/>
        <v>#DIV/0!</v>
      </c>
      <c r="K185" s="52"/>
      <c r="L185" s="52"/>
      <c r="M185" s="303"/>
      <c r="O185" s="34" t="s">
        <v>113</v>
      </c>
    </row>
    <row r="186" spans="1:15" s="34" customFormat="1" ht="31.5">
      <c r="A186" s="38" t="s">
        <v>113</v>
      </c>
      <c r="B186" s="29" t="s">
        <v>366</v>
      </c>
      <c r="C186" s="52">
        <v>7.08</v>
      </c>
      <c r="D186" s="68">
        <v>6.726</v>
      </c>
      <c r="E186" s="52">
        <v>0.48916</v>
      </c>
      <c r="F186" s="68">
        <v>0.41504076</v>
      </c>
      <c r="G186" s="68">
        <v>0</v>
      </c>
      <c r="H186" s="68">
        <f t="shared" si="21"/>
        <v>6.59084</v>
      </c>
      <c r="I186" s="68">
        <f t="shared" si="22"/>
        <v>-6.23684</v>
      </c>
      <c r="J186" s="138">
        <f t="shared" si="23"/>
        <v>0.07272673208444841</v>
      </c>
      <c r="K186" s="52"/>
      <c r="L186" s="52"/>
      <c r="M186" s="303" t="s">
        <v>1017</v>
      </c>
      <c r="O186" s="34" t="s">
        <v>113</v>
      </c>
    </row>
    <row r="187" spans="1:13" s="34" customFormat="1" ht="15.75">
      <c r="A187" s="38"/>
      <c r="B187" s="36" t="s">
        <v>108</v>
      </c>
      <c r="C187" s="68"/>
      <c r="D187" s="68"/>
      <c r="E187" s="68"/>
      <c r="F187" s="68"/>
      <c r="G187" s="68"/>
      <c r="H187" s="68"/>
      <c r="I187" s="68"/>
      <c r="J187" s="138"/>
      <c r="K187" s="52"/>
      <c r="L187" s="52"/>
      <c r="M187" s="303"/>
    </row>
    <row r="188" spans="1:13" s="34" customFormat="1" ht="31.5">
      <c r="A188" s="38" t="s">
        <v>114</v>
      </c>
      <c r="B188" s="29" t="s">
        <v>367</v>
      </c>
      <c r="C188" s="52">
        <v>6.40032</v>
      </c>
      <c r="D188" s="68">
        <v>6.3956</v>
      </c>
      <c r="E188" s="52">
        <v>0</v>
      </c>
      <c r="F188" s="52">
        <v>5.039</v>
      </c>
      <c r="G188" s="68">
        <v>0</v>
      </c>
      <c r="H188" s="68">
        <f>C188-E188</f>
        <v>6.40032</v>
      </c>
      <c r="I188" s="68">
        <f>E188-D188</f>
        <v>-6.3956</v>
      </c>
      <c r="J188" s="138">
        <f>E188/D188</f>
        <v>0</v>
      </c>
      <c r="K188" s="52"/>
      <c r="L188" s="52"/>
      <c r="M188" s="303" t="s">
        <v>1017</v>
      </c>
    </row>
    <row r="189" spans="1:13" s="34" customFormat="1" ht="31.5">
      <c r="A189" s="38" t="s">
        <v>114</v>
      </c>
      <c r="B189" s="29" t="s">
        <v>368</v>
      </c>
      <c r="C189" s="52">
        <v>0</v>
      </c>
      <c r="D189" s="68">
        <v>0</v>
      </c>
      <c r="E189" s="52">
        <v>0</v>
      </c>
      <c r="F189" s="52">
        <v>0</v>
      </c>
      <c r="G189" s="68">
        <v>0</v>
      </c>
      <c r="H189" s="68">
        <f>C189-E189</f>
        <v>0</v>
      </c>
      <c r="I189" s="68">
        <f>E189-D189</f>
        <v>0</v>
      </c>
      <c r="J189" s="138" t="e">
        <f>E189/D189</f>
        <v>#DIV/0!</v>
      </c>
      <c r="K189" s="52"/>
      <c r="L189" s="52"/>
      <c r="M189" s="303"/>
    </row>
    <row r="190" spans="1:13" s="34" customFormat="1" ht="31.5">
      <c r="A190" s="38" t="s">
        <v>114</v>
      </c>
      <c r="B190" s="29" t="s">
        <v>369</v>
      </c>
      <c r="C190" s="52">
        <v>0</v>
      </c>
      <c r="D190" s="68">
        <v>0</v>
      </c>
      <c r="E190" s="52">
        <v>0</v>
      </c>
      <c r="F190" s="52">
        <v>0.91</v>
      </c>
      <c r="G190" s="68">
        <v>0.91</v>
      </c>
      <c r="H190" s="68">
        <f>C190-E190</f>
        <v>0</v>
      </c>
      <c r="I190" s="68">
        <f>E190-D190</f>
        <v>0</v>
      </c>
      <c r="J190" s="138" t="e">
        <f>E190/D190</f>
        <v>#DIV/0!</v>
      </c>
      <c r="K190" s="52"/>
      <c r="L190" s="52"/>
      <c r="M190" s="303"/>
    </row>
    <row r="191" spans="1:13" s="34" customFormat="1" ht="31.5">
      <c r="A191" s="38" t="s">
        <v>114</v>
      </c>
      <c r="B191" s="29" t="s">
        <v>370</v>
      </c>
      <c r="C191" s="52">
        <v>0</v>
      </c>
      <c r="D191" s="68">
        <v>0</v>
      </c>
      <c r="E191" s="52">
        <v>0</v>
      </c>
      <c r="F191" s="52">
        <v>0.40410954</v>
      </c>
      <c r="G191" s="68">
        <v>0</v>
      </c>
      <c r="H191" s="68">
        <f>C191-E191</f>
        <v>0</v>
      </c>
      <c r="I191" s="68">
        <f>E191-D191</f>
        <v>0</v>
      </c>
      <c r="J191" s="138" t="e">
        <f>E191/D191</f>
        <v>#DIV/0!</v>
      </c>
      <c r="K191" s="52"/>
      <c r="L191" s="52"/>
      <c r="M191" s="303"/>
    </row>
    <row r="192" spans="1:20" s="34" customFormat="1" ht="15.75">
      <c r="A192" s="76" t="s">
        <v>6</v>
      </c>
      <c r="B192" s="77" t="s">
        <v>25</v>
      </c>
      <c r="C192" s="131">
        <f aca="true" t="shared" si="24" ref="C192:I192">SUM(C194:C216)</f>
        <v>1100.8377496314</v>
      </c>
      <c r="D192" s="131">
        <f t="shared" si="24"/>
        <v>136.93952995</v>
      </c>
      <c r="E192" s="131">
        <f t="shared" si="24"/>
        <v>196.66124393</v>
      </c>
      <c r="F192" s="131">
        <f t="shared" si="24"/>
        <v>284.90088804999993</v>
      </c>
      <c r="G192" s="131">
        <f t="shared" si="24"/>
        <v>149.09050734</v>
      </c>
      <c r="H192" s="131">
        <f t="shared" si="24"/>
        <v>904.1765057014</v>
      </c>
      <c r="I192" s="131">
        <f t="shared" si="24"/>
        <v>59.72171397999999</v>
      </c>
      <c r="J192" s="138">
        <f>E192/D192</f>
        <v>1.4361174162187198</v>
      </c>
      <c r="K192" s="80"/>
      <c r="L192" s="80"/>
      <c r="M192" s="310"/>
      <c r="Q192" s="146"/>
      <c r="R192" s="146"/>
      <c r="S192" s="146"/>
      <c r="T192" s="146"/>
    </row>
    <row r="193" spans="1:13" s="34" customFormat="1" ht="15.75">
      <c r="A193" s="136"/>
      <c r="B193" s="135" t="s">
        <v>105</v>
      </c>
      <c r="C193" s="69"/>
      <c r="D193" s="69"/>
      <c r="E193" s="69"/>
      <c r="F193" s="69"/>
      <c r="G193" s="69"/>
      <c r="H193" s="69"/>
      <c r="I193" s="69"/>
      <c r="J193" s="138"/>
      <c r="K193" s="50"/>
      <c r="L193" s="50"/>
      <c r="M193" s="305"/>
    </row>
    <row r="194" spans="1:21" s="34" customFormat="1" ht="111" thickBot="1">
      <c r="A194" s="38" t="s">
        <v>111</v>
      </c>
      <c r="B194" s="29" t="s">
        <v>371</v>
      </c>
      <c r="C194" s="52">
        <v>211.56939235000002</v>
      </c>
      <c r="D194" s="68">
        <v>23.00132995</v>
      </c>
      <c r="E194" s="52">
        <v>22.5759</v>
      </c>
      <c r="F194" s="68">
        <v>18.435207710000004</v>
      </c>
      <c r="G194" s="68">
        <v>12.79906425</v>
      </c>
      <c r="H194" s="68">
        <f aca="true" t="shared" si="25" ref="H194:H201">C194-E194</f>
        <v>188.99349235000003</v>
      </c>
      <c r="I194" s="68">
        <f aca="true" t="shared" si="26" ref="I194:I201">E194-D194</f>
        <v>-0.42542994999999806</v>
      </c>
      <c r="J194" s="138">
        <f aca="true" t="shared" si="27" ref="J194:J201">E194/D194</f>
        <v>0.9815041151566108</v>
      </c>
      <c r="K194" s="52"/>
      <c r="L194" s="52"/>
      <c r="M194" s="303"/>
      <c r="O194" s="1" t="s">
        <v>111</v>
      </c>
      <c r="P194" s="39"/>
      <c r="Q194" s="40"/>
      <c r="R194" s="40"/>
      <c r="S194" s="40"/>
      <c r="T194" s="40"/>
      <c r="U194" s="41"/>
    </row>
    <row r="195" spans="1:21" s="34" customFormat="1" ht="63">
      <c r="A195" s="38" t="s">
        <v>111</v>
      </c>
      <c r="B195" s="29" t="s">
        <v>372</v>
      </c>
      <c r="C195" s="52">
        <v>32.15166</v>
      </c>
      <c r="D195" s="68">
        <v>36.688</v>
      </c>
      <c r="E195" s="52">
        <v>32.15166</v>
      </c>
      <c r="F195" s="68">
        <v>0</v>
      </c>
      <c r="G195" s="68">
        <v>26.0067436</v>
      </c>
      <c r="H195" s="68">
        <f t="shared" si="25"/>
        <v>0</v>
      </c>
      <c r="I195" s="68">
        <f t="shared" si="26"/>
        <v>-4.536340000000003</v>
      </c>
      <c r="J195" s="138">
        <f t="shared" si="27"/>
        <v>0.8763535761011775</v>
      </c>
      <c r="K195" s="52"/>
      <c r="L195" s="52"/>
      <c r="M195" s="303" t="s">
        <v>1035</v>
      </c>
      <c r="O195" s="1"/>
      <c r="P195" s="72"/>
      <c r="Q195" s="72"/>
      <c r="R195" s="72"/>
      <c r="S195" s="72"/>
      <c r="T195" s="72"/>
      <c r="U195" s="72"/>
    </row>
    <row r="196" spans="1:21" s="34" customFormat="1" ht="31.5">
      <c r="A196" s="38" t="s">
        <v>111</v>
      </c>
      <c r="B196" s="29" t="s">
        <v>373</v>
      </c>
      <c r="C196" s="52">
        <v>35.4</v>
      </c>
      <c r="D196" s="68">
        <v>1.18</v>
      </c>
      <c r="E196" s="52">
        <v>0</v>
      </c>
      <c r="F196" s="68">
        <v>0</v>
      </c>
      <c r="G196" s="68">
        <v>0</v>
      </c>
      <c r="H196" s="68">
        <f t="shared" si="25"/>
        <v>35.4</v>
      </c>
      <c r="I196" s="68">
        <f t="shared" si="26"/>
        <v>-1.18</v>
      </c>
      <c r="J196" s="138">
        <f t="shared" si="27"/>
        <v>0</v>
      </c>
      <c r="K196" s="52"/>
      <c r="L196" s="52"/>
      <c r="M196" s="305" t="s">
        <v>1017</v>
      </c>
      <c r="O196" s="1"/>
      <c r="P196" s="72"/>
      <c r="Q196" s="72"/>
      <c r="R196" s="72"/>
      <c r="S196" s="72"/>
      <c r="T196" s="72"/>
      <c r="U196" s="72"/>
    </row>
    <row r="197" spans="1:21" s="34" customFormat="1" ht="47.25">
      <c r="A197" s="38" t="s">
        <v>111</v>
      </c>
      <c r="B197" s="29" t="s">
        <v>374</v>
      </c>
      <c r="C197" s="52">
        <v>2.85088472</v>
      </c>
      <c r="D197" s="68">
        <v>0.34219999999999995</v>
      </c>
      <c r="E197" s="52">
        <v>0.34010668</v>
      </c>
      <c r="F197" s="68">
        <v>0.288226</v>
      </c>
      <c r="G197" s="68">
        <v>0</v>
      </c>
      <c r="H197" s="68">
        <f t="shared" si="25"/>
        <v>2.51077804</v>
      </c>
      <c r="I197" s="68">
        <f t="shared" si="26"/>
        <v>-0.002093319999999954</v>
      </c>
      <c r="J197" s="138">
        <f t="shared" si="27"/>
        <v>0.9938827586206898</v>
      </c>
      <c r="K197" s="52"/>
      <c r="L197" s="52"/>
      <c r="M197" s="303"/>
      <c r="O197" s="1"/>
      <c r="P197" s="72"/>
      <c r="Q197" s="72"/>
      <c r="R197" s="72"/>
      <c r="S197" s="72"/>
      <c r="T197" s="72"/>
      <c r="U197" s="72"/>
    </row>
    <row r="198" spans="1:21" s="34" customFormat="1" ht="47.25">
      <c r="A198" s="38" t="s">
        <v>111</v>
      </c>
      <c r="B198" s="29" t="s">
        <v>375</v>
      </c>
      <c r="C198" s="52">
        <v>2.85088472</v>
      </c>
      <c r="D198" s="68">
        <v>0.34219999999999995</v>
      </c>
      <c r="E198" s="52">
        <v>0.34010668</v>
      </c>
      <c r="F198" s="68">
        <v>0.288226</v>
      </c>
      <c r="G198" s="68">
        <v>0</v>
      </c>
      <c r="H198" s="68">
        <f t="shared" si="25"/>
        <v>2.51077804</v>
      </c>
      <c r="I198" s="68">
        <f t="shared" si="26"/>
        <v>-0.002093319999999954</v>
      </c>
      <c r="J198" s="138">
        <f t="shared" si="27"/>
        <v>0.9938827586206898</v>
      </c>
      <c r="K198" s="52"/>
      <c r="L198" s="52"/>
      <c r="M198" s="303"/>
      <c r="O198" s="1"/>
      <c r="P198" s="72"/>
      <c r="Q198" s="72"/>
      <c r="R198" s="72"/>
      <c r="S198" s="72"/>
      <c r="T198" s="72"/>
      <c r="U198" s="72"/>
    </row>
    <row r="199" spans="1:21" s="34" customFormat="1" ht="141.75">
      <c r="A199" s="38" t="s">
        <v>111</v>
      </c>
      <c r="B199" s="29" t="s">
        <v>376</v>
      </c>
      <c r="C199" s="52">
        <v>4.0356</v>
      </c>
      <c r="D199" s="68">
        <v>4.248</v>
      </c>
      <c r="E199" s="52">
        <v>4.0356</v>
      </c>
      <c r="F199" s="68">
        <v>3.42</v>
      </c>
      <c r="G199" s="68">
        <v>0</v>
      </c>
      <c r="H199" s="68">
        <f t="shared" si="25"/>
        <v>0</v>
      </c>
      <c r="I199" s="68">
        <f t="shared" si="26"/>
        <v>-0.2124000000000006</v>
      </c>
      <c r="J199" s="138">
        <f t="shared" si="27"/>
        <v>0.9499999999999998</v>
      </c>
      <c r="K199" s="52"/>
      <c r="L199" s="52"/>
      <c r="M199" s="303"/>
      <c r="O199" s="1"/>
      <c r="P199" s="72"/>
      <c r="Q199" s="72"/>
      <c r="R199" s="72"/>
      <c r="S199" s="72"/>
      <c r="T199" s="72"/>
      <c r="U199" s="72"/>
    </row>
    <row r="200" spans="1:21" s="34" customFormat="1" ht="110.25">
      <c r="A200" s="38" t="s">
        <v>111</v>
      </c>
      <c r="B200" s="29" t="s">
        <v>377</v>
      </c>
      <c r="C200" s="52">
        <v>36.7201604</v>
      </c>
      <c r="D200" s="68">
        <v>2.36</v>
      </c>
      <c r="E200" s="52">
        <v>2.242</v>
      </c>
      <c r="F200" s="68">
        <v>1.9</v>
      </c>
      <c r="G200" s="68">
        <v>0</v>
      </c>
      <c r="H200" s="68">
        <f t="shared" si="25"/>
        <v>34.4781604</v>
      </c>
      <c r="I200" s="68">
        <f t="shared" si="26"/>
        <v>-0.11799999999999988</v>
      </c>
      <c r="J200" s="138">
        <f t="shared" si="27"/>
        <v>0.9500000000000001</v>
      </c>
      <c r="K200" s="52"/>
      <c r="L200" s="52"/>
      <c r="M200" s="303"/>
      <c r="O200" s="1"/>
      <c r="P200" s="72"/>
      <c r="Q200" s="72"/>
      <c r="R200" s="72"/>
      <c r="S200" s="72"/>
      <c r="T200" s="72"/>
      <c r="U200" s="72"/>
    </row>
    <row r="201" spans="1:21" s="34" customFormat="1" ht="47.25">
      <c r="A201" s="38" t="s">
        <v>111</v>
      </c>
      <c r="B201" s="29" t="s">
        <v>378</v>
      </c>
      <c r="C201" s="52">
        <v>24.2353946</v>
      </c>
      <c r="D201" s="68">
        <v>0.34219999999999995</v>
      </c>
      <c r="E201" s="52">
        <v>0.34010668</v>
      </c>
      <c r="F201" s="68">
        <v>0.288226</v>
      </c>
      <c r="G201" s="68">
        <v>0</v>
      </c>
      <c r="H201" s="68">
        <f t="shared" si="25"/>
        <v>23.895287919999998</v>
      </c>
      <c r="I201" s="68">
        <f t="shared" si="26"/>
        <v>-0.002093319999999954</v>
      </c>
      <c r="J201" s="138">
        <f t="shared" si="27"/>
        <v>0.9938827586206898</v>
      </c>
      <c r="K201" s="52"/>
      <c r="L201" s="52"/>
      <c r="M201" s="303"/>
      <c r="O201" s="1"/>
      <c r="P201" s="72"/>
      <c r="Q201" s="72"/>
      <c r="R201" s="72"/>
      <c r="S201" s="72"/>
      <c r="T201" s="72"/>
      <c r="U201" s="72"/>
    </row>
    <row r="202" spans="1:15" s="34" customFormat="1" ht="15.75">
      <c r="A202" s="35"/>
      <c r="B202" s="36" t="s">
        <v>106</v>
      </c>
      <c r="C202" s="67"/>
      <c r="D202" s="67"/>
      <c r="E202" s="67"/>
      <c r="F202" s="69"/>
      <c r="G202" s="69"/>
      <c r="H202" s="68"/>
      <c r="I202" s="68"/>
      <c r="J202" s="138"/>
      <c r="K202" s="53"/>
      <c r="L202" s="53"/>
      <c r="M202" s="305"/>
      <c r="O202" s="34" t="s">
        <v>112</v>
      </c>
    </row>
    <row r="203" spans="1:15" s="34" customFormat="1" ht="94.5">
      <c r="A203" s="35" t="s">
        <v>112</v>
      </c>
      <c r="B203" s="45" t="s">
        <v>379</v>
      </c>
      <c r="C203" s="52">
        <v>31.0401144768</v>
      </c>
      <c r="D203" s="68">
        <v>2.4286</v>
      </c>
      <c r="E203" s="52">
        <v>10.481170510000002</v>
      </c>
      <c r="F203" s="68">
        <v>29.5159</v>
      </c>
      <c r="G203" s="68">
        <v>0</v>
      </c>
      <c r="H203" s="68">
        <f>C203-E203</f>
        <v>20.558943966799998</v>
      </c>
      <c r="I203" s="68">
        <f>E203-D203</f>
        <v>8.052570510000002</v>
      </c>
      <c r="J203" s="138">
        <f>E203/D203</f>
        <v>4.315725319113894</v>
      </c>
      <c r="K203" s="52"/>
      <c r="L203" s="52"/>
      <c r="M203" s="303" t="s">
        <v>1028</v>
      </c>
      <c r="O203" s="34" t="s">
        <v>112</v>
      </c>
    </row>
    <row r="204" spans="1:13" s="34" customFormat="1" ht="94.5">
      <c r="A204" s="35" t="s">
        <v>112</v>
      </c>
      <c r="B204" s="45" t="s">
        <v>379</v>
      </c>
      <c r="C204" s="52">
        <v>177</v>
      </c>
      <c r="D204" s="68">
        <v>0</v>
      </c>
      <c r="E204" s="52">
        <v>0</v>
      </c>
      <c r="F204" s="68">
        <v>0</v>
      </c>
      <c r="G204" s="68">
        <v>0</v>
      </c>
      <c r="H204" s="68">
        <f>C204-E204</f>
        <v>177</v>
      </c>
      <c r="I204" s="68">
        <f>E204-D204</f>
        <v>0</v>
      </c>
      <c r="J204" s="138" t="e">
        <f>E204/D204</f>
        <v>#DIV/0!</v>
      </c>
      <c r="K204" s="52"/>
      <c r="L204" s="52"/>
      <c r="M204" s="303"/>
    </row>
    <row r="205" spans="1:13" s="34" customFormat="1" ht="31.5">
      <c r="A205" s="35" t="s">
        <v>112</v>
      </c>
      <c r="B205" s="45" t="s">
        <v>373</v>
      </c>
      <c r="C205" s="52">
        <v>35.4</v>
      </c>
      <c r="D205" s="68">
        <v>0</v>
      </c>
      <c r="E205" s="52">
        <v>0</v>
      </c>
      <c r="F205" s="68">
        <v>0</v>
      </c>
      <c r="G205" s="68">
        <v>0</v>
      </c>
      <c r="H205" s="68">
        <f>C205-E205</f>
        <v>35.4</v>
      </c>
      <c r="I205" s="68">
        <f>E205-D205</f>
        <v>0</v>
      </c>
      <c r="J205" s="138" t="e">
        <f>E205/D205</f>
        <v>#DIV/0!</v>
      </c>
      <c r="K205" s="52"/>
      <c r="L205" s="52"/>
      <c r="M205" s="303"/>
    </row>
    <row r="206" spans="1:15" s="34" customFormat="1" ht="15.75">
      <c r="A206" s="35"/>
      <c r="B206" s="36" t="s">
        <v>107</v>
      </c>
      <c r="C206" s="67"/>
      <c r="D206" s="67"/>
      <c r="E206" s="67"/>
      <c r="F206" s="69"/>
      <c r="G206" s="69"/>
      <c r="H206" s="68"/>
      <c r="I206" s="68"/>
      <c r="J206" s="138"/>
      <c r="K206" s="53"/>
      <c r="L206" s="53"/>
      <c r="M206" s="305"/>
      <c r="O206" s="34" t="s">
        <v>113</v>
      </c>
    </row>
    <row r="207" spans="1:15" s="34" customFormat="1" ht="47.25">
      <c r="A207" s="35" t="s">
        <v>113</v>
      </c>
      <c r="B207" s="43" t="s">
        <v>380</v>
      </c>
      <c r="C207" s="53">
        <v>113.85641840459998</v>
      </c>
      <c r="D207" s="69">
        <v>16.147999999999996</v>
      </c>
      <c r="E207" s="53">
        <v>53.08014657999999</v>
      </c>
      <c r="F207" s="69">
        <v>80.70996144</v>
      </c>
      <c r="G207" s="69">
        <v>110.28469949</v>
      </c>
      <c r="H207" s="68">
        <f>C207-E207</f>
        <v>60.77627182459999</v>
      </c>
      <c r="I207" s="68">
        <f>E207-D207</f>
        <v>36.932146579999994</v>
      </c>
      <c r="J207" s="138">
        <f>E207/D207</f>
        <v>3.287103454297746</v>
      </c>
      <c r="K207" s="53"/>
      <c r="L207" s="53"/>
      <c r="M207" s="305" t="s">
        <v>1024</v>
      </c>
      <c r="O207" s="34" t="s">
        <v>113</v>
      </c>
    </row>
    <row r="208" spans="1:15" s="34" customFormat="1" ht="31.5">
      <c r="A208" s="35" t="s">
        <v>113</v>
      </c>
      <c r="B208" s="43" t="s">
        <v>373</v>
      </c>
      <c r="C208" s="53">
        <v>35.4</v>
      </c>
      <c r="D208" s="69">
        <v>0</v>
      </c>
      <c r="E208" s="53">
        <v>0</v>
      </c>
      <c r="F208" s="69">
        <v>0</v>
      </c>
      <c r="G208" s="69">
        <v>0</v>
      </c>
      <c r="H208" s="68">
        <f>C208-E208</f>
        <v>35.4</v>
      </c>
      <c r="I208" s="68">
        <f>E208-D208</f>
        <v>0</v>
      </c>
      <c r="J208" s="138" t="e">
        <f>E208/D208</f>
        <v>#DIV/0!</v>
      </c>
      <c r="K208" s="53"/>
      <c r="L208" s="53"/>
      <c r="M208" s="305"/>
      <c r="O208" s="34" t="s">
        <v>113</v>
      </c>
    </row>
    <row r="209" spans="1:15" s="34" customFormat="1" ht="15.75">
      <c r="A209" s="35"/>
      <c r="B209" s="36" t="s">
        <v>108</v>
      </c>
      <c r="C209" s="67"/>
      <c r="D209" s="67"/>
      <c r="E209" s="67"/>
      <c r="F209" s="69"/>
      <c r="G209" s="69"/>
      <c r="H209" s="68"/>
      <c r="I209" s="68"/>
      <c r="J209" s="138"/>
      <c r="K209" s="53"/>
      <c r="L209" s="53"/>
      <c r="M209" s="305"/>
      <c r="O209" s="34" t="s">
        <v>114</v>
      </c>
    </row>
    <row r="210" spans="1:15" s="54" customFormat="1" ht="31.5">
      <c r="A210" s="89" t="s">
        <v>114</v>
      </c>
      <c r="B210" s="43" t="s">
        <v>373</v>
      </c>
      <c r="C210" s="53">
        <v>35.4</v>
      </c>
      <c r="D210" s="69">
        <v>1.18</v>
      </c>
      <c r="E210" s="53">
        <v>0</v>
      </c>
      <c r="F210" s="53">
        <v>0</v>
      </c>
      <c r="G210" s="69">
        <v>0</v>
      </c>
      <c r="H210" s="68">
        <f>C210-E210</f>
        <v>35.4</v>
      </c>
      <c r="I210" s="68">
        <f>E210-D210</f>
        <v>-1.18</v>
      </c>
      <c r="J210" s="138">
        <f>E210/D210</f>
        <v>0</v>
      </c>
      <c r="K210" s="3"/>
      <c r="L210" s="3"/>
      <c r="M210" s="303" t="s">
        <v>1017</v>
      </c>
      <c r="O210" s="34" t="s">
        <v>114</v>
      </c>
    </row>
    <row r="211" spans="1:15" s="54" customFormat="1" ht="47.25">
      <c r="A211" s="89" t="s">
        <v>114</v>
      </c>
      <c r="B211" s="43" t="s">
        <v>380</v>
      </c>
      <c r="C211" s="53">
        <v>141.26724000000002</v>
      </c>
      <c r="D211" s="69">
        <v>14.7</v>
      </c>
      <c r="E211" s="53">
        <v>47.734800719999996</v>
      </c>
      <c r="F211" s="53">
        <v>122.91636138999999</v>
      </c>
      <c r="G211" s="69">
        <v>0</v>
      </c>
      <c r="H211" s="68">
        <f>C211-E211</f>
        <v>93.53243928000002</v>
      </c>
      <c r="I211" s="68">
        <f>E211-D211</f>
        <v>33.03480071999999</v>
      </c>
      <c r="J211" s="138">
        <f>E211/D211</f>
        <v>3.2472653551020407</v>
      </c>
      <c r="K211" s="3"/>
      <c r="L211" s="3"/>
      <c r="M211" s="306" t="s">
        <v>1024</v>
      </c>
      <c r="O211" s="34"/>
    </row>
    <row r="212" spans="1:15" s="34" customFormat="1" ht="15.75">
      <c r="A212" s="35"/>
      <c r="B212" s="151" t="s">
        <v>109</v>
      </c>
      <c r="C212" s="67"/>
      <c r="D212" s="67"/>
      <c r="E212" s="67"/>
      <c r="F212" s="69"/>
      <c r="G212" s="69"/>
      <c r="H212" s="68"/>
      <c r="I212" s="68"/>
      <c r="J212" s="138"/>
      <c r="K212" s="53"/>
      <c r="L212" s="53"/>
      <c r="M212" s="305"/>
      <c r="O212" s="34" t="s">
        <v>115</v>
      </c>
    </row>
    <row r="213" spans="1:15" s="34" customFormat="1" ht="31.5">
      <c r="A213" s="35" t="s">
        <v>115</v>
      </c>
      <c r="B213" s="43" t="s">
        <v>373</v>
      </c>
      <c r="C213" s="53">
        <v>0</v>
      </c>
      <c r="D213" s="69">
        <v>1.18</v>
      </c>
      <c r="E213" s="53">
        <v>0</v>
      </c>
      <c r="F213" s="69">
        <v>0</v>
      </c>
      <c r="G213" s="69">
        <v>0</v>
      </c>
      <c r="H213" s="68">
        <f>C213-E213</f>
        <v>0</v>
      </c>
      <c r="I213" s="68">
        <f>E213-D213</f>
        <v>-1.18</v>
      </c>
      <c r="J213" s="138">
        <f>E213/D213</f>
        <v>0</v>
      </c>
      <c r="K213" s="53"/>
      <c r="L213" s="53"/>
      <c r="M213" s="305" t="s">
        <v>1017</v>
      </c>
      <c r="O213" s="34" t="s">
        <v>115</v>
      </c>
    </row>
    <row r="214" spans="1:15" s="34" customFormat="1" ht="47.25">
      <c r="A214" s="35" t="s">
        <v>115</v>
      </c>
      <c r="B214" s="43" t="s">
        <v>381</v>
      </c>
      <c r="C214" s="53">
        <v>0.97603996</v>
      </c>
      <c r="D214" s="69">
        <v>23.113</v>
      </c>
      <c r="E214" s="53">
        <v>0.97603996</v>
      </c>
      <c r="F214" s="69">
        <v>3.12350551</v>
      </c>
      <c r="G214" s="69">
        <v>0</v>
      </c>
      <c r="H214" s="68">
        <f>C214-E214</f>
        <v>0</v>
      </c>
      <c r="I214" s="68">
        <f>E214-D214</f>
        <v>-22.136960039999998</v>
      </c>
      <c r="J214" s="138">
        <f>E214/D214</f>
        <v>0.04222904685674729</v>
      </c>
      <c r="K214" s="53"/>
      <c r="L214" s="53"/>
      <c r="M214" s="305" t="s">
        <v>1017</v>
      </c>
      <c r="O214" s="34" t="s">
        <v>115</v>
      </c>
    </row>
    <row r="215" spans="1:15" s="34" customFormat="1" ht="15.75">
      <c r="A215" s="35"/>
      <c r="B215" s="151" t="s">
        <v>110</v>
      </c>
      <c r="C215" s="69"/>
      <c r="D215" s="67"/>
      <c r="E215" s="67"/>
      <c r="F215" s="69"/>
      <c r="G215" s="69"/>
      <c r="H215" s="68"/>
      <c r="I215" s="68"/>
      <c r="J215" s="138"/>
      <c r="K215" s="53"/>
      <c r="L215" s="53"/>
      <c r="M215" s="305"/>
      <c r="O215" s="34" t="s">
        <v>116</v>
      </c>
    </row>
    <row r="216" spans="1:13" s="34" customFormat="1" ht="47.25">
      <c r="A216" s="35" t="s">
        <v>116</v>
      </c>
      <c r="B216" s="59" t="s">
        <v>162</v>
      </c>
      <c r="C216" s="53">
        <v>180.68395999999998</v>
      </c>
      <c r="D216" s="69">
        <v>9.686</v>
      </c>
      <c r="E216" s="53">
        <v>22.36360612</v>
      </c>
      <c r="F216" s="69">
        <v>24.015273999999998</v>
      </c>
      <c r="G216" s="69">
        <v>0</v>
      </c>
      <c r="H216" s="68">
        <f>C216-E216</f>
        <v>158.32035387999997</v>
      </c>
      <c r="I216" s="68">
        <f>E216-D216</f>
        <v>12.67760612</v>
      </c>
      <c r="J216" s="138">
        <f>E216/D216</f>
        <v>2.3088587776171794</v>
      </c>
      <c r="K216" s="53"/>
      <c r="L216" s="53"/>
      <c r="M216" s="305" t="s">
        <v>1024</v>
      </c>
    </row>
    <row r="217" spans="1:13" s="34" customFormat="1" ht="47.25">
      <c r="A217" s="76" t="s">
        <v>10</v>
      </c>
      <c r="B217" s="77" t="s">
        <v>26</v>
      </c>
      <c r="C217" s="131"/>
      <c r="D217" s="131"/>
      <c r="E217" s="131"/>
      <c r="F217" s="131"/>
      <c r="G217" s="131"/>
      <c r="H217" s="131"/>
      <c r="I217" s="131"/>
      <c r="J217" s="138"/>
      <c r="K217" s="78"/>
      <c r="L217" s="78"/>
      <c r="M217" s="310"/>
    </row>
    <row r="218" spans="1:13" s="34" customFormat="1" ht="15.75">
      <c r="A218" s="136"/>
      <c r="B218" s="135"/>
      <c r="C218" s="69"/>
      <c r="D218" s="69"/>
      <c r="E218" s="69"/>
      <c r="F218" s="69"/>
      <c r="G218" s="69"/>
      <c r="H218" s="69"/>
      <c r="I218" s="69"/>
      <c r="J218" s="160"/>
      <c r="K218" s="53"/>
      <c r="L218" s="53"/>
      <c r="M218" s="305"/>
    </row>
    <row r="219" spans="1:20" s="34" customFormat="1" ht="15.75">
      <c r="A219" s="86" t="s">
        <v>75</v>
      </c>
      <c r="B219" s="87" t="s">
        <v>101</v>
      </c>
      <c r="C219" s="131">
        <f aca="true" t="shared" si="28" ref="C219:I219">SUM(C221:C753)</f>
        <v>3293.8483498083474</v>
      </c>
      <c r="D219" s="131">
        <f t="shared" si="28"/>
        <v>1193.853720724799</v>
      </c>
      <c r="E219" s="131">
        <f t="shared" si="28"/>
        <v>1054.6603067688498</v>
      </c>
      <c r="F219" s="131">
        <f t="shared" si="28"/>
        <v>972.7798849699996</v>
      </c>
      <c r="G219" s="131">
        <f t="shared" si="28"/>
        <v>810.1335970759998</v>
      </c>
      <c r="H219" s="131">
        <f t="shared" si="28"/>
        <v>2541.5097576095</v>
      </c>
      <c r="I219" s="131">
        <f t="shared" si="28"/>
        <v>-139.1934139559482</v>
      </c>
      <c r="J219" s="138">
        <f>E219/D219</f>
        <v>0.8834083175018765</v>
      </c>
      <c r="K219" s="80"/>
      <c r="L219" s="80"/>
      <c r="M219" s="308"/>
      <c r="Q219" s="146"/>
      <c r="R219" s="146"/>
      <c r="S219" s="146"/>
      <c r="T219" s="146"/>
    </row>
    <row r="220" spans="1:13" s="34" customFormat="1" ht="15.75">
      <c r="A220" s="46"/>
      <c r="B220" s="74" t="s">
        <v>105</v>
      </c>
      <c r="C220" s="69"/>
      <c r="D220" s="69"/>
      <c r="E220" s="69"/>
      <c r="F220" s="69"/>
      <c r="G220" s="69"/>
      <c r="H220" s="69"/>
      <c r="I220" s="69"/>
      <c r="J220" s="138"/>
      <c r="K220" s="50"/>
      <c r="L220" s="50"/>
      <c r="M220" s="305"/>
    </row>
    <row r="221" spans="1:15" s="34" customFormat="1" ht="47.25">
      <c r="A221" s="35" t="s">
        <v>111</v>
      </c>
      <c r="B221" s="29" t="s">
        <v>382</v>
      </c>
      <c r="C221" s="52">
        <v>1.8267143399999997</v>
      </c>
      <c r="D221" s="68">
        <v>1.77</v>
      </c>
      <c r="E221" s="52">
        <v>1.0005622</v>
      </c>
      <c r="F221" s="68">
        <v>0.89129043</v>
      </c>
      <c r="G221" s="68">
        <v>0.89129043</v>
      </c>
      <c r="H221" s="68">
        <f aca="true" t="shared" si="29" ref="H221:H284">C221-E221</f>
        <v>0.8261521399999996</v>
      </c>
      <c r="I221" s="68">
        <f aca="true" t="shared" si="30" ref="I221:I284">E221-D221</f>
        <v>-0.7694378</v>
      </c>
      <c r="J221" s="138">
        <f aca="true" t="shared" si="31" ref="J221:J284">E221/D221</f>
        <v>0.5652893785310735</v>
      </c>
      <c r="K221" s="53"/>
      <c r="L221" s="53"/>
      <c r="M221" s="305" t="s">
        <v>1017</v>
      </c>
      <c r="O221" s="34" t="s">
        <v>111</v>
      </c>
    </row>
    <row r="222" spans="1:13" s="34" customFormat="1" ht="78.75">
      <c r="A222" s="35" t="s">
        <v>111</v>
      </c>
      <c r="B222" s="29" t="s">
        <v>383</v>
      </c>
      <c r="C222" s="52">
        <v>27.533305799999994</v>
      </c>
      <c r="D222" s="68">
        <v>1.2389999999999999</v>
      </c>
      <c r="E222" s="52">
        <v>1.17705898</v>
      </c>
      <c r="F222" s="68">
        <v>0.99751</v>
      </c>
      <c r="G222" s="68">
        <v>0</v>
      </c>
      <c r="H222" s="68">
        <f t="shared" si="29"/>
        <v>26.356246819999996</v>
      </c>
      <c r="I222" s="68">
        <f t="shared" si="30"/>
        <v>-0.0619410199999999</v>
      </c>
      <c r="J222" s="138">
        <f t="shared" si="31"/>
        <v>0.9500072477804682</v>
      </c>
      <c r="K222" s="53"/>
      <c r="L222" s="53"/>
      <c r="M222" s="305"/>
    </row>
    <row r="223" spans="1:13" s="34" customFormat="1" ht="63">
      <c r="A223" s="35" t="s">
        <v>111</v>
      </c>
      <c r="B223" s="29" t="s">
        <v>384</v>
      </c>
      <c r="C223" s="52">
        <v>114.13852602575558</v>
      </c>
      <c r="D223" s="68">
        <v>20.269999999999996</v>
      </c>
      <c r="E223" s="52">
        <v>16.16024</v>
      </c>
      <c r="F223" s="68">
        <v>15.51642121</v>
      </c>
      <c r="G223" s="68">
        <v>0</v>
      </c>
      <c r="H223" s="68">
        <f t="shared" si="29"/>
        <v>97.97828602575558</v>
      </c>
      <c r="I223" s="68">
        <f t="shared" si="30"/>
        <v>-4.109759999999994</v>
      </c>
      <c r="J223" s="138">
        <f t="shared" si="31"/>
        <v>0.7972491366551556</v>
      </c>
      <c r="K223" s="53"/>
      <c r="L223" s="53"/>
      <c r="M223" s="305" t="s">
        <v>1017</v>
      </c>
    </row>
    <row r="224" spans="1:13" s="34" customFormat="1" ht="63">
      <c r="A224" s="35" t="s">
        <v>111</v>
      </c>
      <c r="B224" s="29" t="s">
        <v>385</v>
      </c>
      <c r="C224" s="52">
        <v>192.0880936</v>
      </c>
      <c r="D224" s="68">
        <v>0</v>
      </c>
      <c r="E224" s="52">
        <v>0</v>
      </c>
      <c r="F224" s="68">
        <v>0</v>
      </c>
      <c r="G224" s="68">
        <v>0</v>
      </c>
      <c r="H224" s="68">
        <f t="shared" si="29"/>
        <v>192.0880936</v>
      </c>
      <c r="I224" s="68">
        <f t="shared" si="30"/>
        <v>0</v>
      </c>
      <c r="J224" s="138" t="e">
        <f t="shared" si="31"/>
        <v>#DIV/0!</v>
      </c>
      <c r="K224" s="53"/>
      <c r="L224" s="53"/>
      <c r="M224" s="305"/>
    </row>
    <row r="225" spans="1:13" s="34" customFormat="1" ht="31.5">
      <c r="A225" s="35" t="s">
        <v>111</v>
      </c>
      <c r="B225" s="29" t="s">
        <v>165</v>
      </c>
      <c r="C225" s="52">
        <v>0.04716</v>
      </c>
      <c r="D225" s="68">
        <v>0.047155689999999945</v>
      </c>
      <c r="E225" s="52">
        <v>0.04716</v>
      </c>
      <c r="F225" s="68">
        <v>0</v>
      </c>
      <c r="G225" s="68">
        <v>0</v>
      </c>
      <c r="H225" s="68">
        <f t="shared" si="29"/>
        <v>0</v>
      </c>
      <c r="I225" s="68">
        <f t="shared" si="30"/>
        <v>4.310000000055936E-06</v>
      </c>
      <c r="J225" s="138">
        <f t="shared" si="31"/>
        <v>1.0000913993624112</v>
      </c>
      <c r="K225" s="53"/>
      <c r="L225" s="53"/>
      <c r="M225" s="305"/>
    </row>
    <row r="226" spans="1:13" s="34" customFormat="1" ht="78.75">
      <c r="A226" s="35" t="s">
        <v>111</v>
      </c>
      <c r="B226" s="29" t="s">
        <v>166</v>
      </c>
      <c r="C226" s="52">
        <v>0.32498</v>
      </c>
      <c r="D226" s="68">
        <v>0.3249827899999991</v>
      </c>
      <c r="E226" s="52">
        <v>0.32498</v>
      </c>
      <c r="F226" s="68">
        <v>0</v>
      </c>
      <c r="G226" s="68">
        <v>0</v>
      </c>
      <c r="H226" s="68">
        <f t="shared" si="29"/>
        <v>0</v>
      </c>
      <c r="I226" s="68">
        <f t="shared" si="30"/>
        <v>-2.7899999990865787E-06</v>
      </c>
      <c r="J226" s="138">
        <f t="shared" si="31"/>
        <v>0.9999914149300058</v>
      </c>
      <c r="K226" s="53"/>
      <c r="L226" s="53"/>
      <c r="M226" s="305"/>
    </row>
    <row r="227" spans="1:13" s="34" customFormat="1" ht="15.75">
      <c r="A227" s="35" t="s">
        <v>111</v>
      </c>
      <c r="B227" s="29" t="s">
        <v>386</v>
      </c>
      <c r="C227" s="52">
        <v>2.33</v>
      </c>
      <c r="D227" s="68">
        <v>0.295</v>
      </c>
      <c r="E227" s="52">
        <v>0.295</v>
      </c>
      <c r="F227" s="68">
        <v>0.25</v>
      </c>
      <c r="G227" s="68">
        <v>0</v>
      </c>
      <c r="H227" s="68">
        <f t="shared" si="29"/>
        <v>2.035</v>
      </c>
      <c r="I227" s="68">
        <f t="shared" si="30"/>
        <v>0</v>
      </c>
      <c r="J227" s="138">
        <f t="shared" si="31"/>
        <v>1</v>
      </c>
      <c r="K227" s="53"/>
      <c r="L227" s="53"/>
      <c r="M227" s="305"/>
    </row>
    <row r="228" spans="1:13" s="34" customFormat="1" ht="31.5">
      <c r="A228" s="35" t="s">
        <v>111</v>
      </c>
      <c r="B228" s="29" t="s">
        <v>387</v>
      </c>
      <c r="C228" s="52">
        <v>0</v>
      </c>
      <c r="D228" s="68">
        <v>-10.66952324</v>
      </c>
      <c r="E228" s="52">
        <v>-10.66952</v>
      </c>
      <c r="F228" s="68">
        <v>0</v>
      </c>
      <c r="G228" s="68">
        <v>0</v>
      </c>
      <c r="H228" s="68">
        <f t="shared" si="29"/>
        <v>10.66952</v>
      </c>
      <c r="I228" s="68">
        <f t="shared" si="30"/>
        <v>3.2399999998489193E-06</v>
      </c>
      <c r="J228" s="138">
        <f t="shared" si="31"/>
        <v>0.9999996963313236</v>
      </c>
      <c r="K228" s="53"/>
      <c r="L228" s="53"/>
      <c r="M228" s="305"/>
    </row>
    <row r="229" spans="1:13" s="34" customFormat="1" ht="31.5">
      <c r="A229" s="35" t="s">
        <v>111</v>
      </c>
      <c r="B229" s="29" t="s">
        <v>388</v>
      </c>
      <c r="C229" s="52">
        <v>140.70360119999998</v>
      </c>
      <c r="D229" s="68">
        <v>2.95</v>
      </c>
      <c r="E229" s="52">
        <v>2.8025</v>
      </c>
      <c r="F229" s="68">
        <v>2.375</v>
      </c>
      <c r="G229" s="68">
        <v>0</v>
      </c>
      <c r="H229" s="68">
        <f t="shared" si="29"/>
        <v>137.90110119999997</v>
      </c>
      <c r="I229" s="68">
        <f t="shared" si="30"/>
        <v>-0.14749999999999996</v>
      </c>
      <c r="J229" s="138">
        <f t="shared" si="31"/>
        <v>0.9500000000000001</v>
      </c>
      <c r="K229" s="53"/>
      <c r="L229" s="53"/>
      <c r="M229" s="305"/>
    </row>
    <row r="230" spans="1:13" s="34" customFormat="1" ht="47.25">
      <c r="A230" s="35" t="s">
        <v>111</v>
      </c>
      <c r="B230" s="29" t="s">
        <v>389</v>
      </c>
      <c r="C230" s="52">
        <v>2.3423</v>
      </c>
      <c r="D230" s="68">
        <v>0.295</v>
      </c>
      <c r="E230" s="52">
        <v>0</v>
      </c>
      <c r="F230" s="68">
        <v>0</v>
      </c>
      <c r="G230" s="68">
        <v>0</v>
      </c>
      <c r="H230" s="68">
        <f t="shared" si="29"/>
        <v>2.3423</v>
      </c>
      <c r="I230" s="68">
        <f t="shared" si="30"/>
        <v>-0.295</v>
      </c>
      <c r="J230" s="138">
        <f t="shared" si="31"/>
        <v>0</v>
      </c>
      <c r="K230" s="53"/>
      <c r="L230" s="53"/>
      <c r="M230" s="305" t="s">
        <v>1017</v>
      </c>
    </row>
    <row r="231" spans="1:13" s="34" customFormat="1" ht="78.75">
      <c r="A231" s="35" t="s">
        <v>111</v>
      </c>
      <c r="B231" s="29" t="s">
        <v>390</v>
      </c>
      <c r="C231" s="52">
        <v>0.03375</v>
      </c>
      <c r="D231" s="68">
        <v>0</v>
      </c>
      <c r="E231" s="52">
        <v>0.03375</v>
      </c>
      <c r="F231" s="68">
        <v>0.21860333</v>
      </c>
      <c r="G231" s="68">
        <v>0.21860333</v>
      </c>
      <c r="H231" s="68">
        <f t="shared" si="29"/>
        <v>0</v>
      </c>
      <c r="I231" s="68">
        <f t="shared" si="30"/>
        <v>0.03375</v>
      </c>
      <c r="J231" s="138" t="e">
        <f t="shared" si="31"/>
        <v>#DIV/0!</v>
      </c>
      <c r="K231" s="53"/>
      <c r="L231" s="53"/>
      <c r="M231" s="305" t="s">
        <v>1036</v>
      </c>
    </row>
    <row r="232" spans="1:13" s="34" customFormat="1" ht="78.75">
      <c r="A232" s="35" t="s">
        <v>111</v>
      </c>
      <c r="B232" s="29" t="s">
        <v>391</v>
      </c>
      <c r="C232" s="52">
        <v>0.08936</v>
      </c>
      <c r="D232" s="68">
        <v>0</v>
      </c>
      <c r="E232" s="52">
        <v>0.08936</v>
      </c>
      <c r="F232" s="68">
        <v>1.23243764</v>
      </c>
      <c r="G232" s="68">
        <v>1.23243764</v>
      </c>
      <c r="H232" s="68">
        <f t="shared" si="29"/>
        <v>0</v>
      </c>
      <c r="I232" s="68">
        <f t="shared" si="30"/>
        <v>0.08936</v>
      </c>
      <c r="J232" s="138" t="e">
        <f t="shared" si="31"/>
        <v>#DIV/0!</v>
      </c>
      <c r="K232" s="53"/>
      <c r="L232" s="53"/>
      <c r="M232" s="305" t="s">
        <v>1036</v>
      </c>
    </row>
    <row r="233" spans="1:13" s="34" customFormat="1" ht="78.75">
      <c r="A233" s="35" t="s">
        <v>111</v>
      </c>
      <c r="B233" s="29" t="s">
        <v>392</v>
      </c>
      <c r="C233" s="52">
        <v>0</v>
      </c>
      <c r="D233" s="68">
        <v>0</v>
      </c>
      <c r="E233" s="52">
        <v>0</v>
      </c>
      <c r="F233" s="68">
        <v>0.25735912</v>
      </c>
      <c r="G233" s="68">
        <v>0.25735912</v>
      </c>
      <c r="H233" s="68">
        <f t="shared" si="29"/>
        <v>0</v>
      </c>
      <c r="I233" s="68">
        <f t="shared" si="30"/>
        <v>0</v>
      </c>
      <c r="J233" s="138" t="e">
        <f t="shared" si="31"/>
        <v>#DIV/0!</v>
      </c>
      <c r="K233" s="53"/>
      <c r="L233" s="53"/>
      <c r="M233" s="305" t="s">
        <v>1036</v>
      </c>
    </row>
    <row r="234" spans="1:13" s="34" customFormat="1" ht="78.75">
      <c r="A234" s="35" t="s">
        <v>111</v>
      </c>
      <c r="B234" s="29" t="s">
        <v>393</v>
      </c>
      <c r="C234" s="52">
        <v>0</v>
      </c>
      <c r="D234" s="68">
        <v>0</v>
      </c>
      <c r="E234" s="52">
        <v>0</v>
      </c>
      <c r="F234" s="68">
        <v>0.10187162</v>
      </c>
      <c r="G234" s="68">
        <v>0.10187162</v>
      </c>
      <c r="H234" s="68">
        <f t="shared" si="29"/>
        <v>0</v>
      </c>
      <c r="I234" s="68">
        <f t="shared" si="30"/>
        <v>0</v>
      </c>
      <c r="J234" s="138" t="e">
        <f t="shared" si="31"/>
        <v>#DIV/0!</v>
      </c>
      <c r="K234" s="53"/>
      <c r="L234" s="53"/>
      <c r="M234" s="305" t="s">
        <v>1036</v>
      </c>
    </row>
    <row r="235" spans="1:13" s="34" customFormat="1" ht="47.25">
      <c r="A235" s="35" t="s">
        <v>111</v>
      </c>
      <c r="B235" s="29" t="s">
        <v>167</v>
      </c>
      <c r="C235" s="52">
        <v>4.705727979999999</v>
      </c>
      <c r="D235" s="68">
        <v>4.26</v>
      </c>
      <c r="E235" s="52">
        <v>3.6741200000000003</v>
      </c>
      <c r="F235" s="68">
        <v>3.32262715</v>
      </c>
      <c r="G235" s="68">
        <v>3.57422957</v>
      </c>
      <c r="H235" s="68">
        <f t="shared" si="29"/>
        <v>1.0316079799999986</v>
      </c>
      <c r="I235" s="68">
        <f t="shared" si="30"/>
        <v>-0.5858799999999995</v>
      </c>
      <c r="J235" s="138">
        <f t="shared" si="31"/>
        <v>0.8624694835680752</v>
      </c>
      <c r="K235" s="53"/>
      <c r="L235" s="53"/>
      <c r="M235" s="305" t="s">
        <v>1017</v>
      </c>
    </row>
    <row r="236" spans="1:13" s="34" customFormat="1" ht="94.5">
      <c r="A236" s="35" t="s">
        <v>111</v>
      </c>
      <c r="B236" s="29" t="s">
        <v>394</v>
      </c>
      <c r="C236" s="52">
        <v>46.428279999999994</v>
      </c>
      <c r="D236" s="68">
        <v>5.6049999999999995</v>
      </c>
      <c r="E236" s="52">
        <v>5.50116</v>
      </c>
      <c r="F236" s="68">
        <v>4.662</v>
      </c>
      <c r="G236" s="68">
        <v>0</v>
      </c>
      <c r="H236" s="68">
        <f t="shared" si="29"/>
        <v>40.927119999999995</v>
      </c>
      <c r="I236" s="68">
        <f t="shared" si="30"/>
        <v>-0.10383999999999993</v>
      </c>
      <c r="J236" s="138">
        <f t="shared" si="31"/>
        <v>0.9814736842105263</v>
      </c>
      <c r="K236" s="53"/>
      <c r="L236" s="53"/>
      <c r="M236" s="305"/>
    </row>
    <row r="237" spans="1:13" s="34" customFormat="1" ht="47.25">
      <c r="A237" s="35" t="s">
        <v>111</v>
      </c>
      <c r="B237" s="29" t="s">
        <v>395</v>
      </c>
      <c r="C237" s="52">
        <v>0</v>
      </c>
      <c r="D237" s="68">
        <v>0</v>
      </c>
      <c r="E237" s="52">
        <v>0</v>
      </c>
      <c r="F237" s="68">
        <v>0.40807593</v>
      </c>
      <c r="G237" s="68">
        <v>0.40807593</v>
      </c>
      <c r="H237" s="68">
        <f t="shared" si="29"/>
        <v>0</v>
      </c>
      <c r="I237" s="68">
        <f t="shared" si="30"/>
        <v>0</v>
      </c>
      <c r="J237" s="138" t="e">
        <f t="shared" si="31"/>
        <v>#DIV/0!</v>
      </c>
      <c r="K237" s="53"/>
      <c r="L237" s="53"/>
      <c r="M237" s="305"/>
    </row>
    <row r="238" spans="1:13" s="34" customFormat="1" ht="47.25">
      <c r="A238" s="35" t="s">
        <v>111</v>
      </c>
      <c r="B238" s="29" t="s">
        <v>396</v>
      </c>
      <c r="C238" s="52">
        <v>0</v>
      </c>
      <c r="D238" s="68">
        <v>0</v>
      </c>
      <c r="E238" s="52">
        <v>0</v>
      </c>
      <c r="F238" s="68">
        <v>0.57024723</v>
      </c>
      <c r="G238" s="68">
        <v>0</v>
      </c>
      <c r="H238" s="68">
        <f t="shared" si="29"/>
        <v>0</v>
      </c>
      <c r="I238" s="68">
        <f t="shared" si="30"/>
        <v>0</v>
      </c>
      <c r="J238" s="138" t="e">
        <f t="shared" si="31"/>
        <v>#DIV/0!</v>
      </c>
      <c r="K238" s="53"/>
      <c r="L238" s="53"/>
      <c r="M238" s="305"/>
    </row>
    <row r="239" spans="1:13" s="34" customFormat="1" ht="47.25">
      <c r="A239" s="35" t="s">
        <v>111</v>
      </c>
      <c r="B239" s="29" t="s">
        <v>397</v>
      </c>
      <c r="C239" s="52">
        <v>2.0248234052</v>
      </c>
      <c r="D239" s="68">
        <v>1.003</v>
      </c>
      <c r="E239" s="52">
        <v>2.0248234052000003</v>
      </c>
      <c r="F239" s="68">
        <v>1.0156852699999999</v>
      </c>
      <c r="G239" s="68">
        <v>18.58517935</v>
      </c>
      <c r="H239" s="68">
        <f t="shared" si="29"/>
        <v>0</v>
      </c>
      <c r="I239" s="68">
        <f t="shared" si="30"/>
        <v>1.0218234052000004</v>
      </c>
      <c r="J239" s="138">
        <f t="shared" si="31"/>
        <v>2.0187671038883357</v>
      </c>
      <c r="K239" s="53"/>
      <c r="L239" s="53"/>
      <c r="M239" s="305" t="s">
        <v>1037</v>
      </c>
    </row>
    <row r="240" spans="1:13" s="34" customFormat="1" ht="63">
      <c r="A240" s="35" t="s">
        <v>111</v>
      </c>
      <c r="B240" s="29" t="s">
        <v>398</v>
      </c>
      <c r="C240" s="52">
        <v>2.098823437</v>
      </c>
      <c r="D240" s="68">
        <v>1.022</v>
      </c>
      <c r="E240" s="52">
        <v>2.098823437</v>
      </c>
      <c r="F240" s="68">
        <v>1.0705618</v>
      </c>
      <c r="G240" s="68">
        <v>19.71508981</v>
      </c>
      <c r="H240" s="68">
        <f t="shared" si="29"/>
        <v>0</v>
      </c>
      <c r="I240" s="68">
        <f t="shared" si="30"/>
        <v>1.076823437</v>
      </c>
      <c r="J240" s="138">
        <f t="shared" si="31"/>
        <v>2.0536432847358124</v>
      </c>
      <c r="K240" s="53"/>
      <c r="L240" s="53"/>
      <c r="M240" s="305" t="s">
        <v>1037</v>
      </c>
    </row>
    <row r="241" spans="1:13" s="34" customFormat="1" ht="31.5">
      <c r="A241" s="35" t="s">
        <v>111</v>
      </c>
      <c r="B241" s="29" t="s">
        <v>399</v>
      </c>
      <c r="C241" s="52">
        <v>17.14882432</v>
      </c>
      <c r="D241" s="68">
        <v>17.85615409</v>
      </c>
      <c r="E241" s="52">
        <v>16.513156289999998</v>
      </c>
      <c r="F241" s="68">
        <v>4.673657980000001</v>
      </c>
      <c r="G241" s="68">
        <v>14.76386116</v>
      </c>
      <c r="H241" s="68">
        <f t="shared" si="29"/>
        <v>0.6356680300000015</v>
      </c>
      <c r="I241" s="68">
        <f t="shared" si="30"/>
        <v>-1.3429978000000027</v>
      </c>
      <c r="J241" s="138">
        <f t="shared" si="31"/>
        <v>0.924787958637066</v>
      </c>
      <c r="K241" s="53"/>
      <c r="L241" s="53"/>
      <c r="M241" s="305" t="s">
        <v>1017</v>
      </c>
    </row>
    <row r="242" spans="1:13" s="34" customFormat="1" ht="94.5">
      <c r="A242" s="35" t="s">
        <v>111</v>
      </c>
      <c r="B242" s="29" t="s">
        <v>400</v>
      </c>
      <c r="C242" s="52">
        <v>144.40086452</v>
      </c>
      <c r="D242" s="68">
        <v>30.805288940000004</v>
      </c>
      <c r="E242" s="52">
        <v>72.45792</v>
      </c>
      <c r="F242" s="68">
        <v>48.329107640000004</v>
      </c>
      <c r="G242" s="68">
        <v>0</v>
      </c>
      <c r="H242" s="68">
        <f t="shared" si="29"/>
        <v>71.94294452</v>
      </c>
      <c r="I242" s="68">
        <f t="shared" si="30"/>
        <v>41.65263106</v>
      </c>
      <c r="J242" s="138">
        <f t="shared" si="31"/>
        <v>2.3521259658082596</v>
      </c>
      <c r="K242" s="53"/>
      <c r="L242" s="53"/>
      <c r="M242" s="305" t="s">
        <v>1037</v>
      </c>
    </row>
    <row r="243" spans="1:13" s="34" customFormat="1" ht="31.5">
      <c r="A243" s="35" t="s">
        <v>111</v>
      </c>
      <c r="B243" s="29" t="s">
        <v>401</v>
      </c>
      <c r="C243" s="52">
        <v>0.25043</v>
      </c>
      <c r="D243" s="68">
        <v>0.25043360000000053</v>
      </c>
      <c r="E243" s="52">
        <v>0.25043</v>
      </c>
      <c r="F243" s="68">
        <v>0</v>
      </c>
      <c r="G243" s="68">
        <v>0</v>
      </c>
      <c r="H243" s="68">
        <f t="shared" si="29"/>
        <v>0</v>
      </c>
      <c r="I243" s="68">
        <f t="shared" si="30"/>
        <v>-3.6000000005476096E-06</v>
      </c>
      <c r="J243" s="138">
        <f t="shared" si="31"/>
        <v>0.9999856249321155</v>
      </c>
      <c r="K243" s="53"/>
      <c r="L243" s="53"/>
      <c r="M243" s="305"/>
    </row>
    <row r="244" spans="1:13" s="34" customFormat="1" ht="94.5">
      <c r="A244" s="35" t="s">
        <v>111</v>
      </c>
      <c r="B244" s="29" t="s">
        <v>402</v>
      </c>
      <c r="C244" s="52">
        <v>1.2281670500000001</v>
      </c>
      <c r="D244" s="68">
        <v>1.22741405</v>
      </c>
      <c r="E244" s="52">
        <v>1.19426</v>
      </c>
      <c r="F244" s="68">
        <v>4.8290106</v>
      </c>
      <c r="G244" s="68">
        <v>5.092361400000001</v>
      </c>
      <c r="H244" s="68">
        <f t="shared" si="29"/>
        <v>0.03390705000000005</v>
      </c>
      <c r="I244" s="68">
        <f t="shared" si="30"/>
        <v>-0.033154049999999824</v>
      </c>
      <c r="J244" s="138">
        <f t="shared" si="31"/>
        <v>0.9729886992901867</v>
      </c>
      <c r="K244" s="53"/>
      <c r="L244" s="53"/>
      <c r="M244" s="305"/>
    </row>
    <row r="245" spans="1:13" s="34" customFormat="1" ht="63">
      <c r="A245" s="35" t="s">
        <v>111</v>
      </c>
      <c r="B245" s="29" t="s">
        <v>403</v>
      </c>
      <c r="C245" s="52">
        <v>1.4337</v>
      </c>
      <c r="D245" s="68">
        <v>1.4337</v>
      </c>
      <c r="E245" s="52">
        <v>0</v>
      </c>
      <c r="F245" s="68">
        <v>0</v>
      </c>
      <c r="G245" s="68">
        <v>0</v>
      </c>
      <c r="H245" s="68">
        <f t="shared" si="29"/>
        <v>1.4337</v>
      </c>
      <c r="I245" s="68">
        <f t="shared" si="30"/>
        <v>-1.4337</v>
      </c>
      <c r="J245" s="138">
        <f t="shared" si="31"/>
        <v>0</v>
      </c>
      <c r="K245" s="53"/>
      <c r="L245" s="53"/>
      <c r="M245" s="305" t="s">
        <v>1017</v>
      </c>
    </row>
    <row r="246" spans="1:13" s="34" customFormat="1" ht="63">
      <c r="A246" s="35" t="s">
        <v>111</v>
      </c>
      <c r="B246" s="29" t="s">
        <v>404</v>
      </c>
      <c r="C246" s="52">
        <v>1.4337</v>
      </c>
      <c r="D246" s="68">
        <v>1.4337</v>
      </c>
      <c r="E246" s="52">
        <v>0</v>
      </c>
      <c r="F246" s="68">
        <v>0</v>
      </c>
      <c r="G246" s="68">
        <v>0</v>
      </c>
      <c r="H246" s="68">
        <f t="shared" si="29"/>
        <v>1.4337</v>
      </c>
      <c r="I246" s="68">
        <f t="shared" si="30"/>
        <v>-1.4337</v>
      </c>
      <c r="J246" s="138">
        <f t="shared" si="31"/>
        <v>0</v>
      </c>
      <c r="K246" s="53"/>
      <c r="L246" s="53"/>
      <c r="M246" s="305" t="s">
        <v>1017</v>
      </c>
    </row>
    <row r="247" spans="1:13" s="34" customFormat="1" ht="78.75">
      <c r="A247" s="35" t="s">
        <v>111</v>
      </c>
      <c r="B247" s="29" t="s">
        <v>168</v>
      </c>
      <c r="C247" s="52">
        <v>0.05511</v>
      </c>
      <c r="D247" s="68">
        <v>0.05510536</v>
      </c>
      <c r="E247" s="52">
        <v>0.05511</v>
      </c>
      <c r="F247" s="68">
        <v>0</v>
      </c>
      <c r="G247" s="68">
        <v>0</v>
      </c>
      <c r="H247" s="68">
        <f t="shared" si="29"/>
        <v>0</v>
      </c>
      <c r="I247" s="68">
        <f t="shared" si="30"/>
        <v>4.6400000000001995E-06</v>
      </c>
      <c r="J247" s="138">
        <f t="shared" si="31"/>
        <v>1.0000842023353083</v>
      </c>
      <c r="K247" s="53"/>
      <c r="L247" s="53"/>
      <c r="M247" s="305"/>
    </row>
    <row r="248" spans="1:13" s="34" customFormat="1" ht="63">
      <c r="A248" s="35" t="s">
        <v>111</v>
      </c>
      <c r="B248" s="29" t="s">
        <v>405</v>
      </c>
      <c r="C248" s="52">
        <v>0.37058999759999994</v>
      </c>
      <c r="D248" s="68">
        <v>0.37058999759999994</v>
      </c>
      <c r="E248" s="52">
        <v>0</v>
      </c>
      <c r="F248" s="68">
        <v>0.31268722</v>
      </c>
      <c r="G248" s="68">
        <v>0.31268722</v>
      </c>
      <c r="H248" s="68">
        <f t="shared" si="29"/>
        <v>0.37058999759999994</v>
      </c>
      <c r="I248" s="68">
        <f t="shared" si="30"/>
        <v>-0.37058999759999994</v>
      </c>
      <c r="J248" s="138">
        <f t="shared" si="31"/>
        <v>0</v>
      </c>
      <c r="K248" s="53"/>
      <c r="L248" s="53"/>
      <c r="M248" s="303" t="s">
        <v>1020</v>
      </c>
    </row>
    <row r="249" spans="1:13" s="34" customFormat="1" ht="63">
      <c r="A249" s="35" t="s">
        <v>111</v>
      </c>
      <c r="B249" s="29" t="s">
        <v>406</v>
      </c>
      <c r="C249" s="52">
        <v>0.4193366</v>
      </c>
      <c r="D249" s="52">
        <v>0.4193366</v>
      </c>
      <c r="E249" s="52">
        <v>0.13269</v>
      </c>
      <c r="F249" s="68">
        <v>0.112446</v>
      </c>
      <c r="G249" s="68">
        <v>0.112446</v>
      </c>
      <c r="H249" s="68">
        <f t="shared" si="29"/>
        <v>0.2866466</v>
      </c>
      <c r="I249" s="68">
        <f t="shared" si="30"/>
        <v>-0.2866466</v>
      </c>
      <c r="J249" s="138">
        <f t="shared" si="31"/>
        <v>0.3164283775849759</v>
      </c>
      <c r="K249" s="53"/>
      <c r="L249" s="53"/>
      <c r="M249" s="305" t="s">
        <v>1017</v>
      </c>
    </row>
    <row r="250" spans="1:13" s="34" customFormat="1" ht="63">
      <c r="A250" s="35" t="s">
        <v>111</v>
      </c>
      <c r="B250" s="29" t="s">
        <v>407</v>
      </c>
      <c r="C250" s="52">
        <v>0.02459</v>
      </c>
      <c r="D250" s="68">
        <v>0.02459024</v>
      </c>
      <c r="E250" s="52">
        <v>0.02459</v>
      </c>
      <c r="F250" s="68">
        <v>0</v>
      </c>
      <c r="G250" s="68">
        <v>0</v>
      </c>
      <c r="H250" s="68">
        <f t="shared" si="29"/>
        <v>0</v>
      </c>
      <c r="I250" s="68">
        <f t="shared" si="30"/>
        <v>-2.399999999985747E-07</v>
      </c>
      <c r="J250" s="138">
        <f t="shared" si="31"/>
        <v>0.9999902400301909</v>
      </c>
      <c r="K250" s="53"/>
      <c r="L250" s="53"/>
      <c r="M250" s="305"/>
    </row>
    <row r="251" spans="1:13" s="34" customFormat="1" ht="47.25">
      <c r="A251" s="35" t="s">
        <v>111</v>
      </c>
      <c r="B251" s="29" t="s">
        <v>408</v>
      </c>
      <c r="C251" s="52">
        <v>0.77266</v>
      </c>
      <c r="D251" s="68">
        <v>0.77265762</v>
      </c>
      <c r="E251" s="52">
        <v>0.77266</v>
      </c>
      <c r="F251" s="68">
        <v>0</v>
      </c>
      <c r="G251" s="68">
        <v>0</v>
      </c>
      <c r="H251" s="68">
        <f t="shared" si="29"/>
        <v>0</v>
      </c>
      <c r="I251" s="68">
        <f t="shared" si="30"/>
        <v>2.3799999999685184E-06</v>
      </c>
      <c r="J251" s="138">
        <f t="shared" si="31"/>
        <v>1.0000030802776525</v>
      </c>
      <c r="K251" s="53"/>
      <c r="L251" s="53"/>
      <c r="M251" s="305"/>
    </row>
    <row r="252" spans="1:13" s="34" customFormat="1" ht="63">
      <c r="A252" s="35" t="s">
        <v>111</v>
      </c>
      <c r="B252" s="29" t="s">
        <v>409</v>
      </c>
      <c r="C252" s="52">
        <v>0</v>
      </c>
      <c r="D252" s="68">
        <v>0</v>
      </c>
      <c r="E252" s="52">
        <v>0</v>
      </c>
      <c r="F252" s="68">
        <v>0.17988823</v>
      </c>
      <c r="G252" s="68">
        <v>0.17988823</v>
      </c>
      <c r="H252" s="68">
        <f t="shared" si="29"/>
        <v>0</v>
      </c>
      <c r="I252" s="68">
        <f t="shared" si="30"/>
        <v>0</v>
      </c>
      <c r="J252" s="138" t="e">
        <f t="shared" si="31"/>
        <v>#DIV/0!</v>
      </c>
      <c r="K252" s="53"/>
      <c r="L252" s="53"/>
      <c r="M252" s="305"/>
    </row>
    <row r="253" spans="1:13" s="34" customFormat="1" ht="47.25">
      <c r="A253" s="35" t="s">
        <v>111</v>
      </c>
      <c r="B253" s="29" t="s">
        <v>410</v>
      </c>
      <c r="C253" s="52">
        <v>0</v>
      </c>
      <c r="D253" s="68">
        <v>0</v>
      </c>
      <c r="E253" s="52">
        <v>0</v>
      </c>
      <c r="F253" s="68">
        <v>0.18679851</v>
      </c>
      <c r="G253" s="68">
        <v>0.18679851</v>
      </c>
      <c r="H253" s="68">
        <f t="shared" si="29"/>
        <v>0</v>
      </c>
      <c r="I253" s="68">
        <f t="shared" si="30"/>
        <v>0</v>
      </c>
      <c r="J253" s="138" t="e">
        <f t="shared" si="31"/>
        <v>#DIV/0!</v>
      </c>
      <c r="K253" s="53"/>
      <c r="L253" s="53"/>
      <c r="M253" s="305"/>
    </row>
    <row r="254" spans="1:13" s="34" customFormat="1" ht="47.25">
      <c r="A254" s="35" t="s">
        <v>111</v>
      </c>
      <c r="B254" s="29" t="s">
        <v>411</v>
      </c>
      <c r="C254" s="52">
        <v>0</v>
      </c>
      <c r="D254" s="68">
        <v>0</v>
      </c>
      <c r="E254" s="52">
        <v>0</v>
      </c>
      <c r="F254" s="68">
        <v>0.23039541</v>
      </c>
      <c r="G254" s="68">
        <v>0.23039541</v>
      </c>
      <c r="H254" s="68">
        <f t="shared" si="29"/>
        <v>0</v>
      </c>
      <c r="I254" s="68">
        <f t="shared" si="30"/>
        <v>0</v>
      </c>
      <c r="J254" s="138" t="e">
        <f t="shared" si="31"/>
        <v>#DIV/0!</v>
      </c>
      <c r="K254" s="53"/>
      <c r="L254" s="53"/>
      <c r="M254" s="305"/>
    </row>
    <row r="255" spans="1:13" s="34" customFormat="1" ht="47.25">
      <c r="A255" s="35" t="s">
        <v>111</v>
      </c>
      <c r="B255" s="29" t="s">
        <v>412</v>
      </c>
      <c r="C255" s="52">
        <v>0</v>
      </c>
      <c r="D255" s="68">
        <v>0</v>
      </c>
      <c r="E255" s="52">
        <v>0</v>
      </c>
      <c r="F255" s="68">
        <v>0.21508109</v>
      </c>
      <c r="G255" s="68">
        <v>0.21508109</v>
      </c>
      <c r="H255" s="68">
        <f t="shared" si="29"/>
        <v>0</v>
      </c>
      <c r="I255" s="68">
        <f t="shared" si="30"/>
        <v>0</v>
      </c>
      <c r="J255" s="138" t="e">
        <f t="shared" si="31"/>
        <v>#DIV/0!</v>
      </c>
      <c r="K255" s="53"/>
      <c r="L255" s="53"/>
      <c r="M255" s="305"/>
    </row>
    <row r="256" spans="1:13" s="34" customFormat="1" ht="47.25">
      <c r="A256" s="35" t="s">
        <v>111</v>
      </c>
      <c r="B256" s="29" t="s">
        <v>413</v>
      </c>
      <c r="C256" s="52">
        <v>0</v>
      </c>
      <c r="D256" s="68">
        <v>0</v>
      </c>
      <c r="E256" s="52">
        <v>0</v>
      </c>
      <c r="F256" s="68">
        <v>0.20250976</v>
      </c>
      <c r="G256" s="68">
        <v>0.20250976</v>
      </c>
      <c r="H256" s="68">
        <f t="shared" si="29"/>
        <v>0</v>
      </c>
      <c r="I256" s="68">
        <f t="shared" si="30"/>
        <v>0</v>
      </c>
      <c r="J256" s="138" t="e">
        <f t="shared" si="31"/>
        <v>#DIV/0!</v>
      </c>
      <c r="K256" s="53"/>
      <c r="L256" s="53"/>
      <c r="M256" s="305"/>
    </row>
    <row r="257" spans="1:13" s="34" customFormat="1" ht="47.25">
      <c r="A257" s="35" t="s">
        <v>111</v>
      </c>
      <c r="B257" s="29" t="s">
        <v>414</v>
      </c>
      <c r="C257" s="52">
        <v>0</v>
      </c>
      <c r="D257" s="68">
        <v>0</v>
      </c>
      <c r="E257" s="52">
        <v>0</v>
      </c>
      <c r="F257" s="68">
        <v>0.14768311</v>
      </c>
      <c r="G257" s="68">
        <v>0.14768311</v>
      </c>
      <c r="H257" s="68">
        <f t="shared" si="29"/>
        <v>0</v>
      </c>
      <c r="I257" s="68">
        <f t="shared" si="30"/>
        <v>0</v>
      </c>
      <c r="J257" s="138" t="e">
        <f t="shared" si="31"/>
        <v>#DIV/0!</v>
      </c>
      <c r="K257" s="53"/>
      <c r="L257" s="53"/>
      <c r="M257" s="305"/>
    </row>
    <row r="258" spans="1:13" s="34" customFormat="1" ht="47.25">
      <c r="A258" s="35" t="s">
        <v>111</v>
      </c>
      <c r="B258" s="29" t="s">
        <v>415</v>
      </c>
      <c r="C258" s="52">
        <v>0</v>
      </c>
      <c r="D258" s="68">
        <v>0</v>
      </c>
      <c r="E258" s="52">
        <v>0</v>
      </c>
      <c r="F258" s="68">
        <v>0.1799952</v>
      </c>
      <c r="G258" s="68">
        <v>0.1799952</v>
      </c>
      <c r="H258" s="68">
        <f t="shared" si="29"/>
        <v>0</v>
      </c>
      <c r="I258" s="68">
        <f t="shared" si="30"/>
        <v>0</v>
      </c>
      <c r="J258" s="138" t="e">
        <f t="shared" si="31"/>
        <v>#DIV/0!</v>
      </c>
      <c r="K258" s="53"/>
      <c r="L258" s="53"/>
      <c r="M258" s="305"/>
    </row>
    <row r="259" spans="1:13" s="34" customFormat="1" ht="47.25">
      <c r="A259" s="35" t="s">
        <v>111</v>
      </c>
      <c r="B259" s="29" t="s">
        <v>416</v>
      </c>
      <c r="C259" s="52">
        <v>0</v>
      </c>
      <c r="D259" s="68">
        <v>0</v>
      </c>
      <c r="E259" s="52">
        <v>0</v>
      </c>
      <c r="F259" s="68">
        <v>0.1690151</v>
      </c>
      <c r="G259" s="68">
        <v>0.1690151</v>
      </c>
      <c r="H259" s="68">
        <f t="shared" si="29"/>
        <v>0</v>
      </c>
      <c r="I259" s="68">
        <f t="shared" si="30"/>
        <v>0</v>
      </c>
      <c r="J259" s="138" t="e">
        <f t="shared" si="31"/>
        <v>#DIV/0!</v>
      </c>
      <c r="K259" s="53"/>
      <c r="L259" s="53"/>
      <c r="M259" s="305"/>
    </row>
    <row r="260" spans="1:13" s="34" customFormat="1" ht="47.25">
      <c r="A260" s="35" t="s">
        <v>111</v>
      </c>
      <c r="B260" s="29" t="s">
        <v>417</v>
      </c>
      <c r="C260" s="52">
        <v>0</v>
      </c>
      <c r="D260" s="68">
        <v>0</v>
      </c>
      <c r="E260" s="52">
        <v>0</v>
      </c>
      <c r="F260" s="68">
        <v>0.23477798</v>
      </c>
      <c r="G260" s="68">
        <v>0.23477798</v>
      </c>
      <c r="H260" s="68">
        <f t="shared" si="29"/>
        <v>0</v>
      </c>
      <c r="I260" s="68">
        <f t="shared" si="30"/>
        <v>0</v>
      </c>
      <c r="J260" s="138" t="e">
        <f t="shared" si="31"/>
        <v>#DIV/0!</v>
      </c>
      <c r="K260" s="53"/>
      <c r="L260" s="53"/>
      <c r="M260" s="305"/>
    </row>
    <row r="261" spans="1:13" s="34" customFormat="1" ht="47.25">
      <c r="A261" s="35" t="s">
        <v>111</v>
      </c>
      <c r="B261" s="29" t="s">
        <v>418</v>
      </c>
      <c r="C261" s="52">
        <v>0</v>
      </c>
      <c r="D261" s="68">
        <v>0</v>
      </c>
      <c r="E261" s="52">
        <v>0</v>
      </c>
      <c r="F261" s="68">
        <v>0.22477993</v>
      </c>
      <c r="G261" s="68">
        <v>0.22477993</v>
      </c>
      <c r="H261" s="68">
        <f t="shared" si="29"/>
        <v>0</v>
      </c>
      <c r="I261" s="68">
        <f t="shared" si="30"/>
        <v>0</v>
      </c>
      <c r="J261" s="138" t="e">
        <f t="shared" si="31"/>
        <v>#DIV/0!</v>
      </c>
      <c r="K261" s="53"/>
      <c r="L261" s="53"/>
      <c r="M261" s="305"/>
    </row>
    <row r="262" spans="1:13" s="34" customFormat="1" ht="47.25">
      <c r="A262" s="35" t="s">
        <v>111</v>
      </c>
      <c r="B262" s="29" t="s">
        <v>419</v>
      </c>
      <c r="C262" s="52">
        <v>0</v>
      </c>
      <c r="D262" s="68">
        <v>0</v>
      </c>
      <c r="E262" s="52">
        <v>0</v>
      </c>
      <c r="F262" s="68">
        <v>0.1697375</v>
      </c>
      <c r="G262" s="68">
        <v>0</v>
      </c>
      <c r="H262" s="68">
        <f t="shared" si="29"/>
        <v>0</v>
      </c>
      <c r="I262" s="68">
        <f t="shared" si="30"/>
        <v>0</v>
      </c>
      <c r="J262" s="138" t="e">
        <f t="shared" si="31"/>
        <v>#DIV/0!</v>
      </c>
      <c r="K262" s="53"/>
      <c r="L262" s="53"/>
      <c r="M262" s="305"/>
    </row>
    <row r="263" spans="1:13" s="34" customFormat="1" ht="63">
      <c r="A263" s="35" t="s">
        <v>111</v>
      </c>
      <c r="B263" s="29" t="s">
        <v>420</v>
      </c>
      <c r="C263" s="52">
        <v>0</v>
      </c>
      <c r="D263" s="68">
        <v>0</v>
      </c>
      <c r="E263" s="52">
        <v>0</v>
      </c>
      <c r="F263" s="68">
        <v>0.14822553</v>
      </c>
      <c r="G263" s="68">
        <v>0</v>
      </c>
      <c r="H263" s="68">
        <f t="shared" si="29"/>
        <v>0</v>
      </c>
      <c r="I263" s="68">
        <f t="shared" si="30"/>
        <v>0</v>
      </c>
      <c r="J263" s="138" t="e">
        <f t="shared" si="31"/>
        <v>#DIV/0!</v>
      </c>
      <c r="K263" s="53"/>
      <c r="L263" s="53"/>
      <c r="M263" s="305"/>
    </row>
    <row r="264" spans="1:13" s="34" customFormat="1" ht="63">
      <c r="A264" s="35" t="s">
        <v>111</v>
      </c>
      <c r="B264" s="29" t="s">
        <v>421</v>
      </c>
      <c r="C264" s="52">
        <v>0</v>
      </c>
      <c r="D264" s="68">
        <v>0</v>
      </c>
      <c r="E264" s="52">
        <v>0</v>
      </c>
      <c r="F264" s="68">
        <v>0.17046686</v>
      </c>
      <c r="G264" s="68">
        <v>0</v>
      </c>
      <c r="H264" s="68">
        <f t="shared" si="29"/>
        <v>0</v>
      </c>
      <c r="I264" s="68">
        <f t="shared" si="30"/>
        <v>0</v>
      </c>
      <c r="J264" s="138" t="e">
        <f t="shared" si="31"/>
        <v>#DIV/0!</v>
      </c>
      <c r="K264" s="53"/>
      <c r="L264" s="53"/>
      <c r="M264" s="305"/>
    </row>
    <row r="265" spans="1:13" s="34" customFormat="1" ht="63">
      <c r="A265" s="35" t="s">
        <v>111</v>
      </c>
      <c r="B265" s="29" t="s">
        <v>422</v>
      </c>
      <c r="C265" s="52">
        <v>0</v>
      </c>
      <c r="D265" s="68">
        <v>0</v>
      </c>
      <c r="E265" s="52">
        <v>0</v>
      </c>
      <c r="F265" s="68">
        <v>0.13404688</v>
      </c>
      <c r="G265" s="68">
        <v>0</v>
      </c>
      <c r="H265" s="68">
        <f t="shared" si="29"/>
        <v>0</v>
      </c>
      <c r="I265" s="68">
        <f t="shared" si="30"/>
        <v>0</v>
      </c>
      <c r="J265" s="138" t="e">
        <f t="shared" si="31"/>
        <v>#DIV/0!</v>
      </c>
      <c r="K265" s="53"/>
      <c r="L265" s="53"/>
      <c r="M265" s="305"/>
    </row>
    <row r="266" spans="1:13" s="34" customFormat="1" ht="63">
      <c r="A266" s="35" t="s">
        <v>111</v>
      </c>
      <c r="B266" s="29" t="s">
        <v>423</v>
      </c>
      <c r="C266" s="52">
        <v>0</v>
      </c>
      <c r="D266" s="68">
        <v>0</v>
      </c>
      <c r="E266" s="52">
        <v>0</v>
      </c>
      <c r="F266" s="68">
        <v>0.14528869</v>
      </c>
      <c r="G266" s="68">
        <v>0</v>
      </c>
      <c r="H266" s="68">
        <f t="shared" si="29"/>
        <v>0</v>
      </c>
      <c r="I266" s="68">
        <f t="shared" si="30"/>
        <v>0</v>
      </c>
      <c r="J266" s="138" t="e">
        <f t="shared" si="31"/>
        <v>#DIV/0!</v>
      </c>
      <c r="K266" s="53"/>
      <c r="L266" s="53"/>
      <c r="M266" s="305"/>
    </row>
    <row r="267" spans="1:13" s="34" customFormat="1" ht="63">
      <c r="A267" s="35" t="s">
        <v>111</v>
      </c>
      <c r="B267" s="29" t="s">
        <v>424</v>
      </c>
      <c r="C267" s="52">
        <v>0</v>
      </c>
      <c r="D267" s="68">
        <v>0</v>
      </c>
      <c r="E267" s="52">
        <v>0</v>
      </c>
      <c r="F267" s="68">
        <v>0.1700504</v>
      </c>
      <c r="G267" s="68">
        <v>0</v>
      </c>
      <c r="H267" s="68">
        <f t="shared" si="29"/>
        <v>0</v>
      </c>
      <c r="I267" s="68">
        <f t="shared" si="30"/>
        <v>0</v>
      </c>
      <c r="J267" s="138" t="e">
        <f t="shared" si="31"/>
        <v>#DIV/0!</v>
      </c>
      <c r="K267" s="53"/>
      <c r="L267" s="53"/>
      <c r="M267" s="305"/>
    </row>
    <row r="268" spans="1:13" s="34" customFormat="1" ht="63">
      <c r="A268" s="35" t="s">
        <v>111</v>
      </c>
      <c r="B268" s="29" t="s">
        <v>425</v>
      </c>
      <c r="C268" s="52">
        <v>0</v>
      </c>
      <c r="D268" s="68">
        <v>0</v>
      </c>
      <c r="E268" s="52">
        <v>0</v>
      </c>
      <c r="F268" s="68">
        <v>0.17309464</v>
      </c>
      <c r="G268" s="68">
        <v>0</v>
      </c>
      <c r="H268" s="68">
        <f t="shared" si="29"/>
        <v>0</v>
      </c>
      <c r="I268" s="68">
        <f t="shared" si="30"/>
        <v>0</v>
      </c>
      <c r="J268" s="138" t="e">
        <f t="shared" si="31"/>
        <v>#DIV/0!</v>
      </c>
      <c r="K268" s="53"/>
      <c r="L268" s="53"/>
      <c r="M268" s="305"/>
    </row>
    <row r="269" spans="1:13" s="34" customFormat="1" ht="63">
      <c r="A269" s="35" t="s">
        <v>111</v>
      </c>
      <c r="B269" s="29" t="s">
        <v>426</v>
      </c>
      <c r="C269" s="52">
        <v>0</v>
      </c>
      <c r="D269" s="68">
        <v>0</v>
      </c>
      <c r="E269" s="52">
        <v>0</v>
      </c>
      <c r="F269" s="68">
        <v>0.21449006</v>
      </c>
      <c r="G269" s="68">
        <v>0</v>
      </c>
      <c r="H269" s="68">
        <f t="shared" si="29"/>
        <v>0</v>
      </c>
      <c r="I269" s="68">
        <f t="shared" si="30"/>
        <v>0</v>
      </c>
      <c r="J269" s="138" t="e">
        <f t="shared" si="31"/>
        <v>#DIV/0!</v>
      </c>
      <c r="K269" s="53"/>
      <c r="L269" s="53"/>
      <c r="M269" s="305"/>
    </row>
    <row r="270" spans="1:13" s="34" customFormat="1" ht="47.25">
      <c r="A270" s="35" t="s">
        <v>111</v>
      </c>
      <c r="B270" s="29" t="s">
        <v>427</v>
      </c>
      <c r="C270" s="52">
        <v>0</v>
      </c>
      <c r="D270" s="68">
        <v>0</v>
      </c>
      <c r="E270" s="52">
        <v>0</v>
      </c>
      <c r="F270" s="68">
        <v>0.16889334</v>
      </c>
      <c r="G270" s="68">
        <v>0</v>
      </c>
      <c r="H270" s="68">
        <f t="shared" si="29"/>
        <v>0</v>
      </c>
      <c r="I270" s="68">
        <f t="shared" si="30"/>
        <v>0</v>
      </c>
      <c r="J270" s="138" t="e">
        <f t="shared" si="31"/>
        <v>#DIV/0!</v>
      </c>
      <c r="K270" s="53"/>
      <c r="L270" s="53"/>
      <c r="M270" s="305"/>
    </row>
    <row r="271" spans="1:13" s="34" customFormat="1" ht="63">
      <c r="A271" s="35" t="s">
        <v>111</v>
      </c>
      <c r="B271" s="29" t="s">
        <v>428</v>
      </c>
      <c r="C271" s="52">
        <v>0</v>
      </c>
      <c r="D271" s="68">
        <v>0</v>
      </c>
      <c r="E271" s="52">
        <v>0</v>
      </c>
      <c r="F271" s="68">
        <v>0.16377686</v>
      </c>
      <c r="G271" s="68">
        <v>0</v>
      </c>
      <c r="H271" s="68">
        <f t="shared" si="29"/>
        <v>0</v>
      </c>
      <c r="I271" s="68">
        <f t="shared" si="30"/>
        <v>0</v>
      </c>
      <c r="J271" s="138" t="e">
        <f t="shared" si="31"/>
        <v>#DIV/0!</v>
      </c>
      <c r="K271" s="53"/>
      <c r="L271" s="53"/>
      <c r="M271" s="305"/>
    </row>
    <row r="272" spans="1:13" s="34" customFormat="1" ht="63">
      <c r="A272" s="35" t="s">
        <v>111</v>
      </c>
      <c r="B272" s="29" t="s">
        <v>429</v>
      </c>
      <c r="C272" s="52">
        <v>0</v>
      </c>
      <c r="D272" s="68">
        <v>0</v>
      </c>
      <c r="E272" s="52">
        <v>0</v>
      </c>
      <c r="F272" s="68">
        <v>0.18567624</v>
      </c>
      <c r="G272" s="68">
        <v>0</v>
      </c>
      <c r="H272" s="68">
        <f t="shared" si="29"/>
        <v>0</v>
      </c>
      <c r="I272" s="68">
        <f t="shared" si="30"/>
        <v>0</v>
      </c>
      <c r="J272" s="138" t="e">
        <f t="shared" si="31"/>
        <v>#DIV/0!</v>
      </c>
      <c r="K272" s="53"/>
      <c r="L272" s="53"/>
      <c r="M272" s="305"/>
    </row>
    <row r="273" spans="1:13" s="34" customFormat="1" ht="63">
      <c r="A273" s="35" t="s">
        <v>111</v>
      </c>
      <c r="B273" s="29" t="s">
        <v>430</v>
      </c>
      <c r="C273" s="52">
        <v>0</v>
      </c>
      <c r="D273" s="68">
        <v>0</v>
      </c>
      <c r="E273" s="52">
        <v>0</v>
      </c>
      <c r="F273" s="68">
        <v>0.20639731</v>
      </c>
      <c r="G273" s="68">
        <v>0</v>
      </c>
      <c r="H273" s="68">
        <f t="shared" si="29"/>
        <v>0</v>
      </c>
      <c r="I273" s="68">
        <f t="shared" si="30"/>
        <v>0</v>
      </c>
      <c r="J273" s="138" t="e">
        <f t="shared" si="31"/>
        <v>#DIV/0!</v>
      </c>
      <c r="K273" s="53"/>
      <c r="L273" s="53"/>
      <c r="M273" s="305"/>
    </row>
    <row r="274" spans="1:13" s="34" customFormat="1" ht="31.5">
      <c r="A274" s="35" t="s">
        <v>111</v>
      </c>
      <c r="B274" s="29" t="s">
        <v>431</v>
      </c>
      <c r="C274" s="52">
        <v>0</v>
      </c>
      <c r="D274" s="68">
        <v>0</v>
      </c>
      <c r="E274" s="52">
        <v>0</v>
      </c>
      <c r="F274" s="68">
        <v>0.05203765</v>
      </c>
      <c r="G274" s="68">
        <v>0.05203765</v>
      </c>
      <c r="H274" s="68">
        <f t="shared" si="29"/>
        <v>0</v>
      </c>
      <c r="I274" s="68">
        <f t="shared" si="30"/>
        <v>0</v>
      </c>
      <c r="J274" s="138" t="e">
        <f t="shared" si="31"/>
        <v>#DIV/0!</v>
      </c>
      <c r="K274" s="53"/>
      <c r="L274" s="53"/>
      <c r="M274" s="305"/>
    </row>
    <row r="275" spans="1:13" s="34" customFormat="1" ht="31.5">
      <c r="A275" s="35" t="s">
        <v>111</v>
      </c>
      <c r="B275" s="29" t="s">
        <v>432</v>
      </c>
      <c r="C275" s="52">
        <v>0.03014</v>
      </c>
      <c r="D275" s="68">
        <v>0</v>
      </c>
      <c r="E275" s="52">
        <v>0.03014</v>
      </c>
      <c r="F275" s="68">
        <v>0.03014601</v>
      </c>
      <c r="G275" s="68">
        <v>0</v>
      </c>
      <c r="H275" s="68">
        <f t="shared" si="29"/>
        <v>0</v>
      </c>
      <c r="I275" s="68">
        <f t="shared" si="30"/>
        <v>0.03014</v>
      </c>
      <c r="J275" s="138" t="e">
        <f t="shared" si="31"/>
        <v>#DIV/0!</v>
      </c>
      <c r="K275" s="53"/>
      <c r="L275" s="53"/>
      <c r="M275" s="305"/>
    </row>
    <row r="276" spans="1:13" s="34" customFormat="1" ht="63">
      <c r="A276" s="35" t="s">
        <v>111</v>
      </c>
      <c r="B276" s="29" t="s">
        <v>433</v>
      </c>
      <c r="C276" s="52">
        <v>0.08671399659999995</v>
      </c>
      <c r="D276" s="68">
        <v>0.08591399659999999</v>
      </c>
      <c r="E276" s="52">
        <v>0.08185</v>
      </c>
      <c r="F276" s="68">
        <v>0.36059407</v>
      </c>
      <c r="G276" s="68">
        <v>0.47059407</v>
      </c>
      <c r="H276" s="68">
        <f t="shared" si="29"/>
        <v>0.004863996599999948</v>
      </c>
      <c r="I276" s="68">
        <f t="shared" si="30"/>
        <v>-0.0040639965999999805</v>
      </c>
      <c r="J276" s="138">
        <f t="shared" si="31"/>
        <v>0.9526969206319057</v>
      </c>
      <c r="K276" s="53"/>
      <c r="L276" s="53"/>
      <c r="M276" s="305"/>
    </row>
    <row r="277" spans="1:13" s="34" customFormat="1" ht="47.25">
      <c r="A277" s="35" t="s">
        <v>111</v>
      </c>
      <c r="B277" s="29" t="s">
        <v>434</v>
      </c>
      <c r="C277" s="52">
        <v>0</v>
      </c>
      <c r="D277" s="68">
        <v>0</v>
      </c>
      <c r="E277" s="52">
        <v>0</v>
      </c>
      <c r="F277" s="68">
        <v>0.15344688</v>
      </c>
      <c r="G277" s="68">
        <v>0.15344688</v>
      </c>
      <c r="H277" s="68">
        <f t="shared" si="29"/>
        <v>0</v>
      </c>
      <c r="I277" s="68">
        <f t="shared" si="30"/>
        <v>0</v>
      </c>
      <c r="J277" s="138" t="e">
        <f t="shared" si="31"/>
        <v>#DIV/0!</v>
      </c>
      <c r="K277" s="53"/>
      <c r="L277" s="53"/>
      <c r="M277" s="305"/>
    </row>
    <row r="278" spans="1:13" s="34" customFormat="1" ht="47.25">
      <c r="A278" s="35" t="s">
        <v>111</v>
      </c>
      <c r="B278" s="29" t="s">
        <v>435</v>
      </c>
      <c r="C278" s="52">
        <v>0</v>
      </c>
      <c r="D278" s="68">
        <v>0</v>
      </c>
      <c r="E278" s="52">
        <v>0</v>
      </c>
      <c r="F278" s="68">
        <v>0.22426742</v>
      </c>
      <c r="G278" s="68">
        <v>0.22426742</v>
      </c>
      <c r="H278" s="68">
        <f t="shared" si="29"/>
        <v>0</v>
      </c>
      <c r="I278" s="68">
        <f t="shared" si="30"/>
        <v>0</v>
      </c>
      <c r="J278" s="138" t="e">
        <f t="shared" si="31"/>
        <v>#DIV/0!</v>
      </c>
      <c r="K278" s="53"/>
      <c r="L278" s="53"/>
      <c r="M278" s="305"/>
    </row>
    <row r="279" spans="1:13" s="34" customFormat="1" ht="110.25">
      <c r="A279" s="35" t="s">
        <v>111</v>
      </c>
      <c r="B279" s="29" t="s">
        <v>436</v>
      </c>
      <c r="C279" s="52">
        <v>0.00227</v>
      </c>
      <c r="D279" s="68">
        <v>0</v>
      </c>
      <c r="E279" s="52">
        <v>0.00227</v>
      </c>
      <c r="F279" s="68">
        <v>0.19385</v>
      </c>
      <c r="G279" s="68">
        <v>0.19384328</v>
      </c>
      <c r="H279" s="68">
        <f t="shared" si="29"/>
        <v>0</v>
      </c>
      <c r="I279" s="68">
        <f t="shared" si="30"/>
        <v>0.00227</v>
      </c>
      <c r="J279" s="138" t="e">
        <f t="shared" si="31"/>
        <v>#DIV/0!</v>
      </c>
      <c r="K279" s="53"/>
      <c r="L279" s="53"/>
      <c r="M279" s="305" t="s">
        <v>1033</v>
      </c>
    </row>
    <row r="280" spans="1:13" s="34" customFormat="1" ht="63">
      <c r="A280" s="35" t="s">
        <v>111</v>
      </c>
      <c r="B280" s="29" t="s">
        <v>437</v>
      </c>
      <c r="C280" s="52">
        <v>0</v>
      </c>
      <c r="D280" s="68">
        <v>0</v>
      </c>
      <c r="E280" s="52">
        <v>0</v>
      </c>
      <c r="F280" s="68">
        <v>0.20102802</v>
      </c>
      <c r="G280" s="68">
        <v>0.2010319</v>
      </c>
      <c r="H280" s="68">
        <f t="shared" si="29"/>
        <v>0</v>
      </c>
      <c r="I280" s="68">
        <f t="shared" si="30"/>
        <v>0</v>
      </c>
      <c r="J280" s="138" t="e">
        <f t="shared" si="31"/>
        <v>#DIV/0!</v>
      </c>
      <c r="K280" s="53"/>
      <c r="L280" s="53"/>
      <c r="M280" s="305"/>
    </row>
    <row r="281" spans="1:13" s="34" customFormat="1" ht="31.5">
      <c r="A281" s="35" t="s">
        <v>111</v>
      </c>
      <c r="B281" s="29" t="s">
        <v>438</v>
      </c>
      <c r="C281" s="52">
        <v>0.02456</v>
      </c>
      <c r="D281" s="68">
        <v>0.02455738</v>
      </c>
      <c r="E281" s="52">
        <v>0.02456</v>
      </c>
      <c r="F281" s="68">
        <v>0</v>
      </c>
      <c r="G281" s="68">
        <v>0</v>
      </c>
      <c r="H281" s="68">
        <f t="shared" si="29"/>
        <v>0</v>
      </c>
      <c r="I281" s="68">
        <f t="shared" si="30"/>
        <v>2.619999999998318E-06</v>
      </c>
      <c r="J281" s="138">
        <f t="shared" si="31"/>
        <v>1.0001066889057382</v>
      </c>
      <c r="K281" s="53"/>
      <c r="L281" s="53"/>
      <c r="M281" s="305"/>
    </row>
    <row r="282" spans="1:13" s="34" customFormat="1" ht="31.5">
      <c r="A282" s="35" t="s">
        <v>111</v>
      </c>
      <c r="B282" s="29" t="s">
        <v>439</v>
      </c>
      <c r="C282" s="52">
        <v>0.02431</v>
      </c>
      <c r="D282" s="68">
        <v>0.02431337</v>
      </c>
      <c r="E282" s="52">
        <v>0.02431</v>
      </c>
      <c r="F282" s="68">
        <v>0</v>
      </c>
      <c r="G282" s="68">
        <v>0</v>
      </c>
      <c r="H282" s="68">
        <f t="shared" si="29"/>
        <v>0</v>
      </c>
      <c r="I282" s="68">
        <f t="shared" si="30"/>
        <v>-3.3700000000025376E-06</v>
      </c>
      <c r="J282" s="138">
        <f t="shared" si="31"/>
        <v>0.9998613931347237</v>
      </c>
      <c r="K282" s="53"/>
      <c r="L282" s="53"/>
      <c r="M282" s="305"/>
    </row>
    <row r="283" spans="1:13" s="34" customFormat="1" ht="31.5">
      <c r="A283" s="35" t="s">
        <v>111</v>
      </c>
      <c r="B283" s="29" t="s">
        <v>440</v>
      </c>
      <c r="C283" s="52">
        <v>1.6461</v>
      </c>
      <c r="D283" s="68">
        <v>1.646</v>
      </c>
      <c r="E283" s="52">
        <v>1.2963</v>
      </c>
      <c r="F283" s="68">
        <v>1.09855806</v>
      </c>
      <c r="G283" s="68">
        <v>1.17855806</v>
      </c>
      <c r="H283" s="68">
        <f t="shared" si="29"/>
        <v>0.3497999999999999</v>
      </c>
      <c r="I283" s="68">
        <f t="shared" si="30"/>
        <v>-0.3496999999999999</v>
      </c>
      <c r="J283" s="138">
        <f t="shared" si="31"/>
        <v>0.7875455650060754</v>
      </c>
      <c r="K283" s="53"/>
      <c r="L283" s="53"/>
      <c r="M283" s="305" t="s">
        <v>1039</v>
      </c>
    </row>
    <row r="284" spans="1:13" s="34" customFormat="1" ht="31.5">
      <c r="A284" s="35" t="s">
        <v>111</v>
      </c>
      <c r="B284" s="29" t="s">
        <v>441</v>
      </c>
      <c r="C284" s="52">
        <v>0.90898996</v>
      </c>
      <c r="D284" s="68">
        <v>0.515</v>
      </c>
      <c r="E284" s="52">
        <v>0.90899</v>
      </c>
      <c r="F284" s="68">
        <v>0.71551273</v>
      </c>
      <c r="G284" s="68">
        <v>0.87151273</v>
      </c>
      <c r="H284" s="68">
        <f t="shared" si="29"/>
        <v>-3.9999999978945766E-08</v>
      </c>
      <c r="I284" s="68">
        <f t="shared" si="30"/>
        <v>0.39398999999999995</v>
      </c>
      <c r="J284" s="138">
        <f t="shared" si="31"/>
        <v>1.7650291262135922</v>
      </c>
      <c r="K284" s="53"/>
      <c r="L284" s="53"/>
      <c r="M284" s="303" t="s">
        <v>1034</v>
      </c>
    </row>
    <row r="285" spans="1:13" s="34" customFormat="1" ht="31.5">
      <c r="A285" s="35" t="s">
        <v>111</v>
      </c>
      <c r="B285" s="29" t="s">
        <v>442</v>
      </c>
      <c r="C285" s="52">
        <v>1.69178352</v>
      </c>
      <c r="D285" s="68">
        <v>0.582</v>
      </c>
      <c r="E285" s="52">
        <v>1.4703994</v>
      </c>
      <c r="F285" s="68">
        <v>1.21033</v>
      </c>
      <c r="G285" s="68">
        <v>1.3773288300000002</v>
      </c>
      <c r="H285" s="68">
        <f aca="true" t="shared" si="32" ref="H285:H348">C285-E285</f>
        <v>0.22138411999999996</v>
      </c>
      <c r="I285" s="68">
        <f aca="true" t="shared" si="33" ref="I285:I348">E285-D285</f>
        <v>0.8883994000000001</v>
      </c>
      <c r="J285" s="138">
        <f aca="true" t="shared" si="34" ref="J285:J348">E285/D285</f>
        <v>2.5264594501718216</v>
      </c>
      <c r="K285" s="53"/>
      <c r="L285" s="53"/>
      <c r="M285" s="303" t="s">
        <v>1034</v>
      </c>
    </row>
    <row r="286" spans="1:13" s="34" customFormat="1" ht="31.5">
      <c r="A286" s="35" t="s">
        <v>111</v>
      </c>
      <c r="B286" s="29" t="s">
        <v>443</v>
      </c>
      <c r="C286" s="52">
        <v>2.98310204</v>
      </c>
      <c r="D286" s="68">
        <v>2.3770000000000002</v>
      </c>
      <c r="E286" s="52">
        <v>2.9831020199999996</v>
      </c>
      <c r="F286" s="68">
        <v>2.76387594</v>
      </c>
      <c r="G286" s="68">
        <v>2.98987605</v>
      </c>
      <c r="H286" s="68">
        <f t="shared" si="32"/>
        <v>2.000000032253979E-08</v>
      </c>
      <c r="I286" s="68">
        <f t="shared" si="33"/>
        <v>0.6061020199999994</v>
      </c>
      <c r="J286" s="138">
        <f t="shared" si="34"/>
        <v>1.2549861253681107</v>
      </c>
      <c r="K286" s="53"/>
      <c r="L286" s="53"/>
      <c r="M286" s="303" t="s">
        <v>1034</v>
      </c>
    </row>
    <row r="287" spans="1:13" s="34" customFormat="1" ht="31.5">
      <c r="A287" s="35" t="s">
        <v>111</v>
      </c>
      <c r="B287" s="29" t="s">
        <v>444</v>
      </c>
      <c r="C287" s="52">
        <v>0.99739</v>
      </c>
      <c r="D287" s="68">
        <v>0.8819999999999999</v>
      </c>
      <c r="E287" s="52">
        <v>0.99739</v>
      </c>
      <c r="F287" s="68">
        <v>1.2638089000000001</v>
      </c>
      <c r="G287" s="68">
        <v>0</v>
      </c>
      <c r="H287" s="68">
        <f t="shared" si="32"/>
        <v>0</v>
      </c>
      <c r="I287" s="68">
        <f t="shared" si="33"/>
        <v>0.1153900000000001</v>
      </c>
      <c r="J287" s="138">
        <f t="shared" si="34"/>
        <v>1.130827664399093</v>
      </c>
      <c r="K287" s="53"/>
      <c r="L287" s="53"/>
      <c r="M287" s="303" t="s">
        <v>1034</v>
      </c>
    </row>
    <row r="288" spans="1:13" s="34" customFormat="1" ht="31.5">
      <c r="A288" s="35" t="s">
        <v>111</v>
      </c>
      <c r="B288" s="29" t="s">
        <v>445</v>
      </c>
      <c r="C288" s="52">
        <v>2.1182651999999997</v>
      </c>
      <c r="D288" s="68">
        <v>1.34</v>
      </c>
      <c r="E288" s="52">
        <v>1.702</v>
      </c>
      <c r="F288" s="68">
        <v>1.44237044</v>
      </c>
      <c r="G288" s="68">
        <v>1.62437044</v>
      </c>
      <c r="H288" s="68">
        <f t="shared" si="32"/>
        <v>0.4162651999999998</v>
      </c>
      <c r="I288" s="68">
        <f t="shared" si="33"/>
        <v>0.3619999999999999</v>
      </c>
      <c r="J288" s="138">
        <f t="shared" si="34"/>
        <v>1.2701492537313432</v>
      </c>
      <c r="K288" s="53"/>
      <c r="L288" s="53"/>
      <c r="M288" s="303" t="s">
        <v>1034</v>
      </c>
    </row>
    <row r="289" spans="1:13" s="34" customFormat="1" ht="31.5">
      <c r="A289" s="35" t="s">
        <v>111</v>
      </c>
      <c r="B289" s="29" t="s">
        <v>446</v>
      </c>
      <c r="C289" s="52">
        <v>2.2858806599999997</v>
      </c>
      <c r="D289" s="68">
        <v>1.376</v>
      </c>
      <c r="E289" s="52">
        <v>1.94498</v>
      </c>
      <c r="F289" s="68">
        <v>1.64829185</v>
      </c>
      <c r="G289" s="68">
        <v>1.79129185</v>
      </c>
      <c r="H289" s="68">
        <f t="shared" si="32"/>
        <v>0.34090065999999974</v>
      </c>
      <c r="I289" s="68">
        <f t="shared" si="33"/>
        <v>0.56898</v>
      </c>
      <c r="J289" s="138">
        <f t="shared" si="34"/>
        <v>1.4135029069767442</v>
      </c>
      <c r="K289" s="53"/>
      <c r="L289" s="53"/>
      <c r="M289" s="303" t="s">
        <v>1034</v>
      </c>
    </row>
    <row r="290" spans="1:13" s="34" customFormat="1" ht="31.5">
      <c r="A290" s="35" t="s">
        <v>111</v>
      </c>
      <c r="B290" s="29" t="s">
        <v>447</v>
      </c>
      <c r="C290" s="52">
        <v>0.5685417000000001</v>
      </c>
      <c r="D290" s="68">
        <v>0.36</v>
      </c>
      <c r="E290" s="52">
        <v>0.48966</v>
      </c>
      <c r="F290" s="68">
        <v>0.43680568</v>
      </c>
      <c r="G290" s="68">
        <v>0</v>
      </c>
      <c r="H290" s="68">
        <f t="shared" si="32"/>
        <v>0.07888170000000017</v>
      </c>
      <c r="I290" s="68">
        <f t="shared" si="33"/>
        <v>0.12966</v>
      </c>
      <c r="J290" s="138">
        <f t="shared" si="34"/>
        <v>1.3601666666666667</v>
      </c>
      <c r="K290" s="53"/>
      <c r="L290" s="53"/>
      <c r="M290" s="303" t="s">
        <v>1034</v>
      </c>
    </row>
    <row r="291" spans="1:13" s="34" customFormat="1" ht="31.5">
      <c r="A291" s="35" t="s">
        <v>111</v>
      </c>
      <c r="B291" s="29" t="s">
        <v>448</v>
      </c>
      <c r="C291" s="52">
        <v>1.07432486</v>
      </c>
      <c r="D291" s="68">
        <v>1.0739999999999998</v>
      </c>
      <c r="E291" s="52">
        <v>0.9324</v>
      </c>
      <c r="F291" s="68">
        <v>0.83175369</v>
      </c>
      <c r="G291" s="68">
        <v>0</v>
      </c>
      <c r="H291" s="68">
        <f t="shared" si="32"/>
        <v>0.14192485999999993</v>
      </c>
      <c r="I291" s="68">
        <f t="shared" si="33"/>
        <v>-0.14159999999999984</v>
      </c>
      <c r="J291" s="138">
        <f t="shared" si="34"/>
        <v>0.8681564245810057</v>
      </c>
      <c r="K291" s="53"/>
      <c r="L291" s="53"/>
      <c r="M291" s="305" t="s">
        <v>1017</v>
      </c>
    </row>
    <row r="292" spans="1:13" s="34" customFormat="1" ht="31.5">
      <c r="A292" s="35" t="s">
        <v>111</v>
      </c>
      <c r="B292" s="29" t="s">
        <v>449</v>
      </c>
      <c r="C292" s="52">
        <v>3.79741</v>
      </c>
      <c r="D292" s="68">
        <v>2.1</v>
      </c>
      <c r="E292" s="52">
        <v>3.7974099999999997</v>
      </c>
      <c r="F292" s="68">
        <v>2.41882318</v>
      </c>
      <c r="G292" s="68">
        <v>2.71782318</v>
      </c>
      <c r="H292" s="68">
        <f t="shared" si="32"/>
        <v>0</v>
      </c>
      <c r="I292" s="68">
        <f t="shared" si="33"/>
        <v>1.6974099999999996</v>
      </c>
      <c r="J292" s="138">
        <f t="shared" si="34"/>
        <v>1.808290476190476</v>
      </c>
      <c r="K292" s="53"/>
      <c r="L292" s="53"/>
      <c r="M292" s="303" t="s">
        <v>1034</v>
      </c>
    </row>
    <row r="293" spans="1:13" s="34" customFormat="1" ht="31.5">
      <c r="A293" s="35" t="s">
        <v>111</v>
      </c>
      <c r="B293" s="29" t="s">
        <v>450</v>
      </c>
      <c r="C293" s="52">
        <v>0.8849115</v>
      </c>
      <c r="D293" s="68">
        <v>0.56</v>
      </c>
      <c r="E293" s="52">
        <v>0.81116</v>
      </c>
      <c r="F293" s="68">
        <v>0.6874228</v>
      </c>
      <c r="G293" s="68">
        <v>0.7814228</v>
      </c>
      <c r="H293" s="68">
        <f t="shared" si="32"/>
        <v>0.07375149999999997</v>
      </c>
      <c r="I293" s="68">
        <f t="shared" si="33"/>
        <v>0.25115999999999994</v>
      </c>
      <c r="J293" s="138">
        <f t="shared" si="34"/>
        <v>1.4485</v>
      </c>
      <c r="K293" s="53"/>
      <c r="L293" s="53"/>
      <c r="M293" s="303" t="s">
        <v>1034</v>
      </c>
    </row>
    <row r="294" spans="1:13" s="34" customFormat="1" ht="31.5">
      <c r="A294" s="35" t="s">
        <v>111</v>
      </c>
      <c r="B294" s="29" t="s">
        <v>451</v>
      </c>
      <c r="C294" s="52">
        <v>0.6793152000000001</v>
      </c>
      <c r="D294" s="68">
        <v>0.679</v>
      </c>
      <c r="E294" s="52">
        <v>0</v>
      </c>
      <c r="F294" s="68">
        <v>0.86072949</v>
      </c>
      <c r="G294" s="68">
        <v>0.92777449</v>
      </c>
      <c r="H294" s="68">
        <f t="shared" si="32"/>
        <v>0.6793152000000001</v>
      </c>
      <c r="I294" s="68">
        <f t="shared" si="33"/>
        <v>-0.679</v>
      </c>
      <c r="J294" s="138">
        <f t="shared" si="34"/>
        <v>0</v>
      </c>
      <c r="K294" s="53"/>
      <c r="L294" s="53"/>
      <c r="M294" s="305" t="s">
        <v>1034</v>
      </c>
    </row>
    <row r="295" spans="1:13" s="34" customFormat="1" ht="31.5">
      <c r="A295" s="35" t="s">
        <v>111</v>
      </c>
      <c r="B295" s="29" t="s">
        <v>452</v>
      </c>
      <c r="C295" s="52">
        <v>0.22367347999999992</v>
      </c>
      <c r="D295" s="68">
        <v>0.22400000000000003</v>
      </c>
      <c r="E295" s="52">
        <v>0.22116672000000004</v>
      </c>
      <c r="F295" s="68">
        <v>0.18742287000000002</v>
      </c>
      <c r="G295" s="68">
        <v>0.34342571</v>
      </c>
      <c r="H295" s="68">
        <f t="shared" si="32"/>
        <v>0.0025067599999998857</v>
      </c>
      <c r="I295" s="68">
        <f t="shared" si="33"/>
        <v>-0.0028332799999999936</v>
      </c>
      <c r="J295" s="138">
        <f t="shared" si="34"/>
        <v>0.9873514285714285</v>
      </c>
      <c r="K295" s="53"/>
      <c r="L295" s="53"/>
      <c r="M295" s="305"/>
    </row>
    <row r="296" spans="1:13" s="34" customFormat="1" ht="47.25">
      <c r="A296" s="35" t="s">
        <v>111</v>
      </c>
      <c r="B296" s="29" t="s">
        <v>453</v>
      </c>
      <c r="C296" s="52">
        <v>2.30992434</v>
      </c>
      <c r="D296" s="68">
        <v>2.31</v>
      </c>
      <c r="E296" s="52">
        <v>0.43943</v>
      </c>
      <c r="F296" s="68">
        <v>1.52446762</v>
      </c>
      <c r="G296" s="68">
        <v>1.82446762</v>
      </c>
      <c r="H296" s="68">
        <f t="shared" si="32"/>
        <v>1.8704943399999998</v>
      </c>
      <c r="I296" s="68">
        <f t="shared" si="33"/>
        <v>-1.87057</v>
      </c>
      <c r="J296" s="138">
        <f t="shared" si="34"/>
        <v>0.19022943722943722</v>
      </c>
      <c r="K296" s="53"/>
      <c r="L296" s="53"/>
      <c r="M296" s="303" t="s">
        <v>1020</v>
      </c>
    </row>
    <row r="297" spans="1:13" s="34" customFormat="1" ht="47.25">
      <c r="A297" s="35" t="s">
        <v>111</v>
      </c>
      <c r="B297" s="29" t="s">
        <v>454</v>
      </c>
      <c r="C297" s="52">
        <v>1.6760129799999997</v>
      </c>
      <c r="D297" s="68">
        <v>1.676</v>
      </c>
      <c r="E297" s="52">
        <v>1.26731</v>
      </c>
      <c r="F297" s="68">
        <v>1.12201876</v>
      </c>
      <c r="G297" s="68">
        <v>1.30167978</v>
      </c>
      <c r="H297" s="68">
        <f t="shared" si="32"/>
        <v>0.4087029799999997</v>
      </c>
      <c r="I297" s="68">
        <f t="shared" si="33"/>
        <v>-0.40869</v>
      </c>
      <c r="J297" s="138">
        <f t="shared" si="34"/>
        <v>0.7561515513126491</v>
      </c>
      <c r="K297" s="53"/>
      <c r="L297" s="53"/>
      <c r="M297" s="305" t="s">
        <v>1039</v>
      </c>
    </row>
    <row r="298" spans="1:13" s="34" customFormat="1" ht="31.5">
      <c r="A298" s="35" t="s">
        <v>111</v>
      </c>
      <c r="B298" s="29" t="s">
        <v>455</v>
      </c>
      <c r="C298" s="52">
        <v>2.8777651200000003</v>
      </c>
      <c r="D298" s="68">
        <v>2.1799999999999997</v>
      </c>
      <c r="E298" s="52">
        <v>2.78078</v>
      </c>
      <c r="F298" s="68">
        <v>2.3565891</v>
      </c>
      <c r="G298" s="68">
        <v>2.6285891</v>
      </c>
      <c r="H298" s="68">
        <f t="shared" si="32"/>
        <v>0.09698512000000026</v>
      </c>
      <c r="I298" s="68">
        <f t="shared" si="33"/>
        <v>0.6007800000000003</v>
      </c>
      <c r="J298" s="138">
        <f t="shared" si="34"/>
        <v>1.275587155963303</v>
      </c>
      <c r="K298" s="53"/>
      <c r="L298" s="53"/>
      <c r="M298" s="303" t="s">
        <v>1034</v>
      </c>
    </row>
    <row r="299" spans="1:13" s="34" customFormat="1" ht="47.25">
      <c r="A299" s="35" t="s">
        <v>111</v>
      </c>
      <c r="B299" s="29" t="s">
        <v>456</v>
      </c>
      <c r="C299" s="52">
        <v>4.812593</v>
      </c>
      <c r="D299" s="68">
        <v>3.54</v>
      </c>
      <c r="E299" s="52">
        <v>2.79088</v>
      </c>
      <c r="F299" s="68">
        <v>2.49227059</v>
      </c>
      <c r="G299" s="68">
        <v>2.7669059</v>
      </c>
      <c r="H299" s="68">
        <f t="shared" si="32"/>
        <v>2.0217129999999996</v>
      </c>
      <c r="I299" s="68">
        <f t="shared" si="33"/>
        <v>-0.74912</v>
      </c>
      <c r="J299" s="138">
        <f t="shared" si="34"/>
        <v>0.7883841807909604</v>
      </c>
      <c r="K299" s="53"/>
      <c r="L299" s="53"/>
      <c r="M299" s="305" t="s">
        <v>1039</v>
      </c>
    </row>
    <row r="300" spans="1:13" s="34" customFormat="1" ht="47.25">
      <c r="A300" s="35" t="s">
        <v>111</v>
      </c>
      <c r="B300" s="29" t="s">
        <v>457</v>
      </c>
      <c r="C300" s="52">
        <v>3.6671956</v>
      </c>
      <c r="D300" s="68">
        <v>2.34</v>
      </c>
      <c r="E300" s="52">
        <v>1.33768</v>
      </c>
      <c r="F300" s="68">
        <v>1.19505649</v>
      </c>
      <c r="G300" s="68">
        <v>1.40401206</v>
      </c>
      <c r="H300" s="68">
        <f t="shared" si="32"/>
        <v>2.3295155999999997</v>
      </c>
      <c r="I300" s="68">
        <f t="shared" si="33"/>
        <v>-1.0023199999999999</v>
      </c>
      <c r="J300" s="138">
        <f t="shared" si="34"/>
        <v>0.5716581196581196</v>
      </c>
      <c r="K300" s="53"/>
      <c r="L300" s="53"/>
      <c r="M300" s="305" t="s">
        <v>1039</v>
      </c>
    </row>
    <row r="301" spans="1:13" s="34" customFormat="1" ht="47.25">
      <c r="A301" s="35" t="s">
        <v>111</v>
      </c>
      <c r="B301" s="29" t="s">
        <v>458</v>
      </c>
      <c r="C301" s="52">
        <v>2.5201846</v>
      </c>
      <c r="D301" s="68">
        <v>1.59</v>
      </c>
      <c r="E301" s="52">
        <v>1.82643</v>
      </c>
      <c r="F301" s="68">
        <v>1.63023042</v>
      </c>
      <c r="G301" s="68">
        <v>1.77437083</v>
      </c>
      <c r="H301" s="68">
        <f t="shared" si="32"/>
        <v>0.6937545999999999</v>
      </c>
      <c r="I301" s="68">
        <f t="shared" si="33"/>
        <v>0.23642999999999992</v>
      </c>
      <c r="J301" s="138">
        <f t="shared" si="34"/>
        <v>1.1486981132075471</v>
      </c>
      <c r="K301" s="53"/>
      <c r="L301" s="53"/>
      <c r="M301" s="303" t="s">
        <v>1034</v>
      </c>
    </row>
    <row r="302" spans="1:13" s="34" customFormat="1" ht="47.25">
      <c r="A302" s="35" t="s">
        <v>111</v>
      </c>
      <c r="B302" s="29" t="s">
        <v>459</v>
      </c>
      <c r="C302" s="52">
        <v>2.7184810000000006</v>
      </c>
      <c r="D302" s="68">
        <v>1.72</v>
      </c>
      <c r="E302" s="52">
        <v>2.56046</v>
      </c>
      <c r="F302" s="68">
        <v>2.16988</v>
      </c>
      <c r="G302" s="68">
        <v>2.46903617</v>
      </c>
      <c r="H302" s="68">
        <f t="shared" si="32"/>
        <v>0.15802100000000063</v>
      </c>
      <c r="I302" s="68">
        <f t="shared" si="33"/>
        <v>0.84046</v>
      </c>
      <c r="J302" s="138">
        <f t="shared" si="34"/>
        <v>1.488639534883721</v>
      </c>
      <c r="K302" s="53"/>
      <c r="L302" s="53"/>
      <c r="M302" s="303" t="s">
        <v>1034</v>
      </c>
    </row>
    <row r="303" spans="1:13" s="34" customFormat="1" ht="31.5">
      <c r="A303" s="35" t="s">
        <v>111</v>
      </c>
      <c r="B303" s="29" t="s">
        <v>460</v>
      </c>
      <c r="C303" s="52">
        <v>5.88622496</v>
      </c>
      <c r="D303" s="68">
        <v>2.589</v>
      </c>
      <c r="E303" s="52">
        <v>5.88622497</v>
      </c>
      <c r="F303" s="68">
        <v>2.91613289</v>
      </c>
      <c r="G303" s="68">
        <v>3.28813289</v>
      </c>
      <c r="H303" s="68">
        <f t="shared" si="32"/>
        <v>-9.99999993922529E-09</v>
      </c>
      <c r="I303" s="68">
        <f t="shared" si="33"/>
        <v>3.29722497</v>
      </c>
      <c r="J303" s="138">
        <f t="shared" si="34"/>
        <v>2.273551552723059</v>
      </c>
      <c r="K303" s="53"/>
      <c r="L303" s="53"/>
      <c r="M303" s="303" t="s">
        <v>1034</v>
      </c>
    </row>
    <row r="304" spans="1:13" s="34" customFormat="1" ht="47.25">
      <c r="A304" s="35" t="s">
        <v>111</v>
      </c>
      <c r="B304" s="29" t="s">
        <v>461</v>
      </c>
      <c r="C304" s="52">
        <v>3.9147231599999994</v>
      </c>
      <c r="D304" s="68">
        <v>3.915</v>
      </c>
      <c r="E304" s="52">
        <v>0</v>
      </c>
      <c r="F304" s="68">
        <v>3.1723616</v>
      </c>
      <c r="G304" s="68">
        <v>0</v>
      </c>
      <c r="H304" s="68">
        <f t="shared" si="32"/>
        <v>3.9147231599999994</v>
      </c>
      <c r="I304" s="68">
        <f t="shared" si="33"/>
        <v>-3.915</v>
      </c>
      <c r="J304" s="138">
        <f t="shared" si="34"/>
        <v>0</v>
      </c>
      <c r="K304" s="53"/>
      <c r="L304" s="53"/>
      <c r="M304" s="303" t="s">
        <v>1020</v>
      </c>
    </row>
    <row r="305" spans="1:13" s="34" customFormat="1" ht="47.25">
      <c r="A305" s="35" t="s">
        <v>111</v>
      </c>
      <c r="B305" s="29" t="s">
        <v>462</v>
      </c>
      <c r="C305" s="52">
        <v>2.60350004</v>
      </c>
      <c r="D305" s="68">
        <v>2.465</v>
      </c>
      <c r="E305" s="52">
        <v>2.6035</v>
      </c>
      <c r="F305" s="68">
        <v>2.23023732</v>
      </c>
      <c r="G305" s="68">
        <v>2.40023732</v>
      </c>
      <c r="H305" s="68">
        <f t="shared" si="32"/>
        <v>4.000000020099037E-08</v>
      </c>
      <c r="I305" s="68">
        <f t="shared" si="33"/>
        <v>0.13850000000000007</v>
      </c>
      <c r="J305" s="138">
        <f t="shared" si="34"/>
        <v>1.0561866125760648</v>
      </c>
      <c r="K305" s="53"/>
      <c r="L305" s="53"/>
      <c r="M305" s="303" t="s">
        <v>1020</v>
      </c>
    </row>
    <row r="306" spans="1:13" s="34" customFormat="1" ht="47.25">
      <c r="A306" s="35" t="s">
        <v>111</v>
      </c>
      <c r="B306" s="29" t="s">
        <v>463</v>
      </c>
      <c r="C306" s="52">
        <v>2.3397028200000003</v>
      </c>
      <c r="D306" s="68">
        <v>1.48</v>
      </c>
      <c r="E306" s="52">
        <v>0</v>
      </c>
      <c r="F306" s="68">
        <v>2.07218963</v>
      </c>
      <c r="G306" s="68">
        <v>2.29918963</v>
      </c>
      <c r="H306" s="68">
        <f t="shared" si="32"/>
        <v>2.3397028200000003</v>
      </c>
      <c r="I306" s="68">
        <f t="shared" si="33"/>
        <v>-1.48</v>
      </c>
      <c r="J306" s="138">
        <f t="shared" si="34"/>
        <v>0</v>
      </c>
      <c r="K306" s="53"/>
      <c r="L306" s="53"/>
      <c r="M306" s="303" t="s">
        <v>1020</v>
      </c>
    </row>
    <row r="307" spans="1:13" s="34" customFormat="1" ht="31.5">
      <c r="A307" s="35" t="s">
        <v>111</v>
      </c>
      <c r="B307" s="29" t="s">
        <v>464</v>
      </c>
      <c r="C307" s="52">
        <v>4.98399786</v>
      </c>
      <c r="D307" s="68">
        <v>1.66</v>
      </c>
      <c r="E307" s="52">
        <v>4.36919</v>
      </c>
      <c r="F307" s="68">
        <v>4.13461519</v>
      </c>
      <c r="G307" s="68">
        <v>0</v>
      </c>
      <c r="H307" s="68">
        <f t="shared" si="32"/>
        <v>0.61480786</v>
      </c>
      <c r="I307" s="68">
        <f t="shared" si="33"/>
        <v>2.7091899999999995</v>
      </c>
      <c r="J307" s="138">
        <f t="shared" si="34"/>
        <v>2.632042168674699</v>
      </c>
      <c r="K307" s="53"/>
      <c r="L307" s="53"/>
      <c r="M307" s="303" t="s">
        <v>1034</v>
      </c>
    </row>
    <row r="308" spans="1:13" s="34" customFormat="1" ht="31.5">
      <c r="A308" s="35" t="s">
        <v>111</v>
      </c>
      <c r="B308" s="29" t="s">
        <v>465</v>
      </c>
      <c r="C308" s="52">
        <v>0.30728969999999994</v>
      </c>
      <c r="D308" s="68">
        <v>0.307</v>
      </c>
      <c r="E308" s="52">
        <v>0.28611403</v>
      </c>
      <c r="F308" s="68">
        <v>0.24246952</v>
      </c>
      <c r="G308" s="68">
        <v>0.28246952</v>
      </c>
      <c r="H308" s="68">
        <f t="shared" si="32"/>
        <v>0.021175669999999924</v>
      </c>
      <c r="I308" s="68">
        <f t="shared" si="33"/>
        <v>-0.020885969999999976</v>
      </c>
      <c r="J308" s="138">
        <f t="shared" si="34"/>
        <v>0.9319675244299676</v>
      </c>
      <c r="K308" s="53"/>
      <c r="L308" s="53"/>
      <c r="M308" s="305" t="s">
        <v>1017</v>
      </c>
    </row>
    <row r="309" spans="1:13" s="34" customFormat="1" ht="31.5">
      <c r="A309" s="35" t="s">
        <v>111</v>
      </c>
      <c r="B309" s="29" t="s">
        <v>466</v>
      </c>
      <c r="C309" s="52">
        <v>0.7931334600000001</v>
      </c>
      <c r="D309" s="68">
        <v>0.7929999999999999</v>
      </c>
      <c r="E309" s="52">
        <v>0.7303688000000002</v>
      </c>
      <c r="F309" s="68">
        <v>0.63228677</v>
      </c>
      <c r="G309" s="68">
        <v>0.70228677</v>
      </c>
      <c r="H309" s="68">
        <f t="shared" si="32"/>
        <v>0.06276465999999992</v>
      </c>
      <c r="I309" s="68">
        <f t="shared" si="33"/>
        <v>-0.06263119999999978</v>
      </c>
      <c r="J309" s="138">
        <f t="shared" si="34"/>
        <v>0.9210199243379574</v>
      </c>
      <c r="K309" s="53"/>
      <c r="L309" s="53"/>
      <c r="M309" s="305" t="s">
        <v>1017</v>
      </c>
    </row>
    <row r="310" spans="1:13" s="34" customFormat="1" ht="31.5">
      <c r="A310" s="35" t="s">
        <v>111</v>
      </c>
      <c r="B310" s="29" t="s">
        <v>467</v>
      </c>
      <c r="C310" s="52">
        <v>0.26592479999999996</v>
      </c>
      <c r="D310" s="68">
        <v>0.266</v>
      </c>
      <c r="E310" s="52">
        <v>0.13885999999999998</v>
      </c>
      <c r="F310" s="68">
        <v>0.11767462</v>
      </c>
      <c r="G310" s="68">
        <v>0.16767462</v>
      </c>
      <c r="H310" s="68">
        <f t="shared" si="32"/>
        <v>0.12706479999999998</v>
      </c>
      <c r="I310" s="68">
        <f t="shared" si="33"/>
        <v>-0.12714000000000003</v>
      </c>
      <c r="J310" s="138">
        <f t="shared" si="34"/>
        <v>0.5220300751879698</v>
      </c>
      <c r="K310" s="53"/>
      <c r="L310" s="53"/>
      <c r="M310" s="305" t="s">
        <v>1039</v>
      </c>
    </row>
    <row r="311" spans="1:13" s="34" customFormat="1" ht="31.5">
      <c r="A311" s="35" t="s">
        <v>111</v>
      </c>
      <c r="B311" s="29" t="s">
        <v>468</v>
      </c>
      <c r="C311" s="52">
        <v>0.2821044</v>
      </c>
      <c r="D311" s="68">
        <v>0.22300000000000003</v>
      </c>
      <c r="E311" s="52">
        <v>0.28210443</v>
      </c>
      <c r="F311" s="68">
        <v>0.25196</v>
      </c>
      <c r="G311" s="68">
        <v>0.28196112</v>
      </c>
      <c r="H311" s="68">
        <f t="shared" si="32"/>
        <v>-3.0000000039720476E-08</v>
      </c>
      <c r="I311" s="68">
        <f t="shared" si="33"/>
        <v>0.059104429999999986</v>
      </c>
      <c r="J311" s="138">
        <f t="shared" si="34"/>
        <v>1.2650422869955156</v>
      </c>
      <c r="K311" s="53"/>
      <c r="L311" s="53"/>
      <c r="M311" s="305" t="s">
        <v>1040</v>
      </c>
    </row>
    <row r="312" spans="1:13" s="34" customFormat="1" ht="31.5">
      <c r="A312" s="35" t="s">
        <v>111</v>
      </c>
      <c r="B312" s="29" t="s">
        <v>469</v>
      </c>
      <c r="C312" s="52">
        <v>1.8463082400000002</v>
      </c>
      <c r="D312" s="68">
        <v>1.846</v>
      </c>
      <c r="E312" s="52">
        <v>1.70072</v>
      </c>
      <c r="F312" s="68">
        <v>1.44129007</v>
      </c>
      <c r="G312" s="68">
        <v>1.66129007</v>
      </c>
      <c r="H312" s="68">
        <f t="shared" si="32"/>
        <v>0.14558824000000015</v>
      </c>
      <c r="I312" s="68">
        <f t="shared" si="33"/>
        <v>-0.14528000000000008</v>
      </c>
      <c r="J312" s="138">
        <f t="shared" si="34"/>
        <v>0.9213001083423619</v>
      </c>
      <c r="K312" s="53"/>
      <c r="L312" s="53"/>
      <c r="M312" s="305" t="s">
        <v>1039</v>
      </c>
    </row>
    <row r="313" spans="1:13" s="34" customFormat="1" ht="31.5">
      <c r="A313" s="35" t="s">
        <v>111</v>
      </c>
      <c r="B313" s="29" t="s">
        <v>470</v>
      </c>
      <c r="C313" s="52">
        <v>3.12107996</v>
      </c>
      <c r="D313" s="68">
        <v>1.847</v>
      </c>
      <c r="E313" s="52">
        <v>3.12108</v>
      </c>
      <c r="F313" s="68">
        <v>2.65709827</v>
      </c>
      <c r="G313" s="68">
        <v>2.87709827</v>
      </c>
      <c r="H313" s="68">
        <f t="shared" si="32"/>
        <v>-4.000000020099037E-08</v>
      </c>
      <c r="I313" s="68">
        <f t="shared" si="33"/>
        <v>1.27408</v>
      </c>
      <c r="J313" s="138">
        <f t="shared" si="34"/>
        <v>1.6898105035192204</v>
      </c>
      <c r="K313" s="53"/>
      <c r="L313" s="53"/>
      <c r="M313" s="303" t="s">
        <v>1034</v>
      </c>
    </row>
    <row r="314" spans="1:13" s="34" customFormat="1" ht="31.5">
      <c r="A314" s="35" t="s">
        <v>111</v>
      </c>
      <c r="B314" s="29" t="s">
        <v>471</v>
      </c>
      <c r="C314" s="52">
        <v>0.32349582</v>
      </c>
      <c r="D314" s="68">
        <v>0.323</v>
      </c>
      <c r="E314" s="52">
        <v>0.29562</v>
      </c>
      <c r="F314" s="68">
        <v>0.25052334</v>
      </c>
      <c r="G314" s="68">
        <v>0.33052334</v>
      </c>
      <c r="H314" s="68">
        <f t="shared" si="32"/>
        <v>0.027875819999999996</v>
      </c>
      <c r="I314" s="68">
        <f t="shared" si="33"/>
        <v>-0.027380000000000015</v>
      </c>
      <c r="J314" s="138">
        <f t="shared" si="34"/>
        <v>0.9152321981424149</v>
      </c>
      <c r="K314" s="53"/>
      <c r="L314" s="53"/>
      <c r="M314" s="305" t="s">
        <v>1039</v>
      </c>
    </row>
    <row r="315" spans="1:13" s="34" customFormat="1" ht="31.5">
      <c r="A315" s="35" t="s">
        <v>111</v>
      </c>
      <c r="B315" s="29" t="s">
        <v>472</v>
      </c>
      <c r="C315" s="52">
        <v>1.1940915600000002</v>
      </c>
      <c r="D315" s="68">
        <v>1.194</v>
      </c>
      <c r="E315" s="52">
        <v>0.93149</v>
      </c>
      <c r="F315" s="68">
        <v>0.78940112</v>
      </c>
      <c r="G315" s="68">
        <v>0.87940112</v>
      </c>
      <c r="H315" s="68">
        <f t="shared" si="32"/>
        <v>0.2626015600000001</v>
      </c>
      <c r="I315" s="68">
        <f t="shared" si="33"/>
        <v>-0.2625099999999999</v>
      </c>
      <c r="J315" s="138">
        <f t="shared" si="34"/>
        <v>0.780142378559464</v>
      </c>
      <c r="K315" s="53"/>
      <c r="L315" s="53"/>
      <c r="M315" s="305" t="s">
        <v>1039</v>
      </c>
    </row>
    <row r="316" spans="1:13" s="34" customFormat="1" ht="31.5">
      <c r="A316" s="35" t="s">
        <v>111</v>
      </c>
      <c r="B316" s="29" t="s">
        <v>473</v>
      </c>
      <c r="C316" s="52">
        <v>0.97014762</v>
      </c>
      <c r="D316" s="68">
        <v>0.97</v>
      </c>
      <c r="E316" s="52">
        <v>0.86567</v>
      </c>
      <c r="F316" s="68">
        <v>0.73361587</v>
      </c>
      <c r="G316" s="68">
        <v>0.82361587</v>
      </c>
      <c r="H316" s="68">
        <f t="shared" si="32"/>
        <v>0.10447761999999994</v>
      </c>
      <c r="I316" s="68">
        <f t="shared" si="33"/>
        <v>-0.10432999999999992</v>
      </c>
      <c r="J316" s="56" t="s">
        <v>1039</v>
      </c>
      <c r="K316" s="53"/>
      <c r="L316" s="53"/>
      <c r="M316" s="303" t="s">
        <v>1034</v>
      </c>
    </row>
    <row r="317" spans="1:13" s="34" customFormat="1" ht="31.5">
      <c r="A317" s="35" t="s">
        <v>111</v>
      </c>
      <c r="B317" s="29" t="s">
        <v>474</v>
      </c>
      <c r="C317" s="52">
        <v>1.7001558</v>
      </c>
      <c r="D317" s="68">
        <v>1.07</v>
      </c>
      <c r="E317" s="52">
        <v>1.52191</v>
      </c>
      <c r="F317" s="68">
        <v>1.28975566</v>
      </c>
      <c r="G317" s="68">
        <v>1.44475566</v>
      </c>
      <c r="H317" s="68">
        <f t="shared" si="32"/>
        <v>0.1782458</v>
      </c>
      <c r="I317" s="68">
        <f t="shared" si="33"/>
        <v>0.45191000000000003</v>
      </c>
      <c r="J317" s="138">
        <f t="shared" si="34"/>
        <v>1.4223457943925233</v>
      </c>
      <c r="K317" s="53"/>
      <c r="L317" s="53"/>
      <c r="M317" s="303" t="s">
        <v>1034</v>
      </c>
    </row>
    <row r="318" spans="1:13" s="34" customFormat="1" ht="31.5">
      <c r="A318" s="35" t="s">
        <v>111</v>
      </c>
      <c r="B318" s="29" t="s">
        <v>475</v>
      </c>
      <c r="C318" s="52">
        <v>1.49958648</v>
      </c>
      <c r="D318" s="68">
        <v>0.91</v>
      </c>
      <c r="E318" s="52">
        <v>1.31252</v>
      </c>
      <c r="F318" s="68">
        <v>1.1139059699999998</v>
      </c>
      <c r="G318" s="68">
        <v>1.30479451</v>
      </c>
      <c r="H318" s="68">
        <f t="shared" si="32"/>
        <v>0.18706648000000015</v>
      </c>
      <c r="I318" s="68">
        <f t="shared" si="33"/>
        <v>0.4025199999999999</v>
      </c>
      <c r="J318" s="138">
        <f t="shared" si="34"/>
        <v>1.4423296703296702</v>
      </c>
      <c r="K318" s="53"/>
      <c r="L318" s="53"/>
      <c r="M318" s="303" t="s">
        <v>1034</v>
      </c>
    </row>
    <row r="319" spans="1:13" s="34" customFormat="1" ht="31.5">
      <c r="A319" s="35" t="s">
        <v>111</v>
      </c>
      <c r="B319" s="29" t="s">
        <v>476</v>
      </c>
      <c r="C319" s="52">
        <v>0.30109823999999996</v>
      </c>
      <c r="D319" s="68">
        <v>0.301</v>
      </c>
      <c r="E319" s="52">
        <v>0.257</v>
      </c>
      <c r="F319" s="68">
        <v>0.21779885</v>
      </c>
      <c r="G319" s="68">
        <v>0.24779885</v>
      </c>
      <c r="H319" s="68">
        <f t="shared" si="32"/>
        <v>0.044098239999999955</v>
      </c>
      <c r="I319" s="68">
        <f t="shared" si="33"/>
        <v>-0.043999999999999984</v>
      </c>
      <c r="J319" s="138">
        <f t="shared" si="34"/>
        <v>0.8538205980066446</v>
      </c>
      <c r="K319" s="53"/>
      <c r="L319" s="53"/>
      <c r="M319" s="305" t="s">
        <v>1039</v>
      </c>
    </row>
    <row r="320" spans="1:13" s="34" customFormat="1" ht="31.5">
      <c r="A320" s="35" t="s">
        <v>111</v>
      </c>
      <c r="B320" s="29" t="s">
        <v>477</v>
      </c>
      <c r="C320" s="52">
        <v>0.53118054</v>
      </c>
      <c r="D320" s="68">
        <v>0.531</v>
      </c>
      <c r="E320" s="52">
        <v>0.46236202000000004</v>
      </c>
      <c r="F320" s="68">
        <v>0.39183053</v>
      </c>
      <c r="G320" s="68">
        <v>0.44183053</v>
      </c>
      <c r="H320" s="68">
        <f t="shared" si="32"/>
        <v>0.06881852</v>
      </c>
      <c r="I320" s="68">
        <f t="shared" si="33"/>
        <v>-0.06863797999999999</v>
      </c>
      <c r="J320" s="138">
        <f t="shared" si="34"/>
        <v>0.8707382674199624</v>
      </c>
      <c r="K320" s="53"/>
      <c r="L320" s="53"/>
      <c r="M320" s="305" t="s">
        <v>1039</v>
      </c>
    </row>
    <row r="321" spans="1:13" s="34" customFormat="1" ht="31.5">
      <c r="A321" s="35" t="s">
        <v>111</v>
      </c>
      <c r="B321" s="29" t="s">
        <v>478</v>
      </c>
      <c r="C321" s="52">
        <v>0.5400057599999999</v>
      </c>
      <c r="D321" s="68">
        <v>0.54</v>
      </c>
      <c r="E321" s="52">
        <v>0.47220493999999996</v>
      </c>
      <c r="F321" s="68">
        <v>0.40017368</v>
      </c>
      <c r="G321" s="68">
        <v>0.44017368</v>
      </c>
      <c r="H321" s="68">
        <f t="shared" si="32"/>
        <v>0.06780081999999993</v>
      </c>
      <c r="I321" s="68">
        <f t="shared" si="33"/>
        <v>-0.06779506000000007</v>
      </c>
      <c r="J321" s="138">
        <f t="shared" si="34"/>
        <v>0.8744535925925925</v>
      </c>
      <c r="K321" s="53"/>
      <c r="L321" s="53"/>
      <c r="M321" s="305" t="s">
        <v>1039</v>
      </c>
    </row>
    <row r="322" spans="1:13" s="34" customFormat="1" ht="31.5">
      <c r="A322" s="35" t="s">
        <v>111</v>
      </c>
      <c r="B322" s="29" t="s">
        <v>479</v>
      </c>
      <c r="C322" s="52">
        <v>1.00949472</v>
      </c>
      <c r="D322" s="68">
        <v>0.63</v>
      </c>
      <c r="E322" s="52">
        <v>0.9384086700000001</v>
      </c>
      <c r="F322" s="68">
        <v>0.79526197</v>
      </c>
      <c r="G322" s="68">
        <v>0.88526197</v>
      </c>
      <c r="H322" s="68">
        <f t="shared" si="32"/>
        <v>0.0710860499999999</v>
      </c>
      <c r="I322" s="68">
        <f t="shared" si="33"/>
        <v>0.30840867000000005</v>
      </c>
      <c r="J322" s="138">
        <f t="shared" si="34"/>
        <v>1.4895375714285715</v>
      </c>
      <c r="K322" s="53"/>
      <c r="L322" s="53"/>
      <c r="M322" s="303" t="s">
        <v>1034</v>
      </c>
    </row>
    <row r="323" spans="1:13" s="34" customFormat="1" ht="31.5">
      <c r="A323" s="35" t="s">
        <v>111</v>
      </c>
      <c r="B323" s="29" t="s">
        <v>480</v>
      </c>
      <c r="C323" s="52">
        <v>4.174565060000001</v>
      </c>
      <c r="D323" s="68">
        <v>3.885</v>
      </c>
      <c r="E323" s="52">
        <v>3.68671813</v>
      </c>
      <c r="F323" s="68">
        <v>3.12434097</v>
      </c>
      <c r="G323" s="68">
        <v>3.36982397</v>
      </c>
      <c r="H323" s="68">
        <f t="shared" si="32"/>
        <v>0.4878469300000008</v>
      </c>
      <c r="I323" s="68">
        <f t="shared" si="33"/>
        <v>-0.19828186999999975</v>
      </c>
      <c r="J323" s="138">
        <f t="shared" si="34"/>
        <v>0.9489621956241957</v>
      </c>
      <c r="K323" s="53"/>
      <c r="L323" s="53"/>
      <c r="M323" s="305" t="s">
        <v>1017</v>
      </c>
    </row>
    <row r="324" spans="1:13" s="34" customFormat="1" ht="31.5">
      <c r="A324" s="35" t="s">
        <v>111</v>
      </c>
      <c r="B324" s="29" t="s">
        <v>481</v>
      </c>
      <c r="C324" s="52">
        <v>0</v>
      </c>
      <c r="D324" s="68">
        <v>0</v>
      </c>
      <c r="E324" s="52">
        <v>0</v>
      </c>
      <c r="F324" s="68">
        <v>0.09624786</v>
      </c>
      <c r="G324" s="68">
        <v>0.09624786</v>
      </c>
      <c r="H324" s="68">
        <f t="shared" si="32"/>
        <v>0</v>
      </c>
      <c r="I324" s="68">
        <f t="shared" si="33"/>
        <v>0</v>
      </c>
      <c r="J324" s="138" t="e">
        <f t="shared" si="34"/>
        <v>#DIV/0!</v>
      </c>
      <c r="K324" s="53"/>
      <c r="L324" s="53"/>
      <c r="M324" s="305"/>
    </row>
    <row r="325" spans="1:13" s="34" customFormat="1" ht="63">
      <c r="A325" s="35" t="s">
        <v>111</v>
      </c>
      <c r="B325" s="29" t="s">
        <v>482</v>
      </c>
      <c r="C325" s="52">
        <v>5.10236838</v>
      </c>
      <c r="D325" s="68">
        <v>3.9299999999999997</v>
      </c>
      <c r="E325" s="52">
        <v>2.2980539999999996</v>
      </c>
      <c r="F325" s="68">
        <v>3.1996976900000003</v>
      </c>
      <c r="G325" s="68">
        <v>0</v>
      </c>
      <c r="H325" s="68">
        <f t="shared" si="32"/>
        <v>2.80431438</v>
      </c>
      <c r="I325" s="68">
        <f t="shared" si="33"/>
        <v>-1.6319460000000001</v>
      </c>
      <c r="J325" s="138">
        <f t="shared" si="34"/>
        <v>0.5847465648854961</v>
      </c>
      <c r="K325" s="53"/>
      <c r="L325" s="53"/>
      <c r="M325" s="305" t="s">
        <v>1017</v>
      </c>
    </row>
    <row r="326" spans="1:13" s="34" customFormat="1" ht="47.25">
      <c r="A326" s="35" t="s">
        <v>111</v>
      </c>
      <c r="B326" s="29" t="s">
        <v>483</v>
      </c>
      <c r="C326" s="52">
        <v>2.4311056200000003</v>
      </c>
      <c r="D326" s="68">
        <v>2.428</v>
      </c>
      <c r="E326" s="52">
        <v>1.79522384</v>
      </c>
      <c r="F326" s="68">
        <v>1.60141699</v>
      </c>
      <c r="G326" s="68">
        <v>1.80458535</v>
      </c>
      <c r="H326" s="68">
        <f t="shared" si="32"/>
        <v>0.6358817800000003</v>
      </c>
      <c r="I326" s="68">
        <f t="shared" si="33"/>
        <v>-0.6327761599999999</v>
      </c>
      <c r="J326" s="138">
        <f t="shared" si="34"/>
        <v>0.7393837891268534</v>
      </c>
      <c r="K326" s="53"/>
      <c r="L326" s="53"/>
      <c r="M326" s="305" t="s">
        <v>1039</v>
      </c>
    </row>
    <row r="327" spans="1:13" s="34" customFormat="1" ht="31.5">
      <c r="A327" s="35" t="s">
        <v>111</v>
      </c>
      <c r="B327" s="29" t="s">
        <v>484</v>
      </c>
      <c r="C327" s="52">
        <v>3.0411644399999997</v>
      </c>
      <c r="D327" s="68">
        <v>3.0410000000000004</v>
      </c>
      <c r="E327" s="52">
        <v>2.4677453199999997</v>
      </c>
      <c r="F327" s="68">
        <v>2.09130959</v>
      </c>
      <c r="G327" s="68">
        <v>2.38830959</v>
      </c>
      <c r="H327" s="68">
        <f t="shared" si="32"/>
        <v>0.5734191200000001</v>
      </c>
      <c r="I327" s="68">
        <f t="shared" si="33"/>
        <v>-0.5732546800000007</v>
      </c>
      <c r="J327" s="138">
        <f t="shared" si="34"/>
        <v>0.8114913909898058</v>
      </c>
      <c r="K327" s="53"/>
      <c r="L327" s="53"/>
      <c r="M327" s="305" t="s">
        <v>1039</v>
      </c>
    </row>
    <row r="328" spans="1:13" s="34" customFormat="1" ht="31.5">
      <c r="A328" s="35" t="s">
        <v>111</v>
      </c>
      <c r="B328" s="29" t="s">
        <v>485</v>
      </c>
      <c r="C328" s="52">
        <v>4.277544839999999</v>
      </c>
      <c r="D328" s="68">
        <v>3.41</v>
      </c>
      <c r="E328" s="52">
        <v>0.60704</v>
      </c>
      <c r="F328" s="68">
        <v>0.6363166</v>
      </c>
      <c r="G328" s="68">
        <v>0</v>
      </c>
      <c r="H328" s="68">
        <f t="shared" si="32"/>
        <v>3.670504839999999</v>
      </c>
      <c r="I328" s="68">
        <f t="shared" si="33"/>
        <v>-2.80296</v>
      </c>
      <c r="J328" s="138">
        <f t="shared" si="34"/>
        <v>0.1780175953079179</v>
      </c>
      <c r="K328" s="53"/>
      <c r="L328" s="53"/>
      <c r="M328" s="305" t="s">
        <v>1017</v>
      </c>
    </row>
    <row r="329" spans="1:13" s="34" customFormat="1" ht="31.5">
      <c r="A329" s="35" t="s">
        <v>111</v>
      </c>
      <c r="B329" s="29" t="s">
        <v>486</v>
      </c>
      <c r="C329" s="52">
        <v>1.9959971399999998</v>
      </c>
      <c r="D329" s="68">
        <v>1.996</v>
      </c>
      <c r="E329" s="52">
        <v>1.0070644</v>
      </c>
      <c r="F329" s="68">
        <v>1.47465958</v>
      </c>
      <c r="G329" s="68">
        <v>1.67465958</v>
      </c>
      <c r="H329" s="68">
        <f t="shared" si="32"/>
        <v>0.9889327399999999</v>
      </c>
      <c r="I329" s="68">
        <f t="shared" si="33"/>
        <v>-0.9889356</v>
      </c>
      <c r="J329" s="138">
        <f t="shared" si="34"/>
        <v>0.5045412825651302</v>
      </c>
      <c r="K329" s="53"/>
      <c r="L329" s="53"/>
      <c r="M329" s="305" t="s">
        <v>1039</v>
      </c>
    </row>
    <row r="330" spans="1:13" s="34" customFormat="1" ht="31.5">
      <c r="A330" s="35" t="s">
        <v>111</v>
      </c>
      <c r="B330" s="29" t="s">
        <v>487</v>
      </c>
      <c r="C330" s="52">
        <v>4.818421439999999</v>
      </c>
      <c r="D330" s="68">
        <v>3.69</v>
      </c>
      <c r="E330" s="52">
        <v>0.6071903999999999</v>
      </c>
      <c r="F330" s="68">
        <v>0.7372895</v>
      </c>
      <c r="G330" s="68">
        <v>0</v>
      </c>
      <c r="H330" s="68">
        <f t="shared" si="32"/>
        <v>4.2112310399999995</v>
      </c>
      <c r="I330" s="68">
        <f t="shared" si="33"/>
        <v>-3.0828096</v>
      </c>
      <c r="J330" s="138">
        <f t="shared" si="34"/>
        <v>0.164550243902439</v>
      </c>
      <c r="K330" s="53"/>
      <c r="L330" s="53"/>
      <c r="M330" s="305" t="s">
        <v>1017</v>
      </c>
    </row>
    <row r="331" spans="1:13" s="34" customFormat="1" ht="31.5">
      <c r="A331" s="35" t="s">
        <v>111</v>
      </c>
      <c r="B331" s="29" t="s">
        <v>488</v>
      </c>
      <c r="C331" s="52">
        <v>3.2202813600000004</v>
      </c>
      <c r="D331" s="68">
        <v>3.22</v>
      </c>
      <c r="E331" s="52">
        <v>1.08253</v>
      </c>
      <c r="F331" s="68">
        <v>0.70699888</v>
      </c>
      <c r="G331" s="68">
        <v>0</v>
      </c>
      <c r="H331" s="68">
        <f t="shared" si="32"/>
        <v>2.13775136</v>
      </c>
      <c r="I331" s="68">
        <f t="shared" si="33"/>
        <v>-2.1374700000000004</v>
      </c>
      <c r="J331" s="138">
        <f t="shared" si="34"/>
        <v>0.3361894409937888</v>
      </c>
      <c r="K331" s="53"/>
      <c r="L331" s="53"/>
      <c r="M331" s="305" t="s">
        <v>1017</v>
      </c>
    </row>
    <row r="332" spans="1:13" s="34" customFormat="1" ht="31.5">
      <c r="A332" s="35" t="s">
        <v>111</v>
      </c>
      <c r="B332" s="29" t="s">
        <v>489</v>
      </c>
      <c r="C332" s="52">
        <v>3.36767634</v>
      </c>
      <c r="D332" s="68">
        <v>2.45</v>
      </c>
      <c r="E332" s="52">
        <v>1.12667</v>
      </c>
      <c r="F332" s="68">
        <v>0.73927848</v>
      </c>
      <c r="G332" s="68">
        <v>0</v>
      </c>
      <c r="H332" s="68">
        <f t="shared" si="32"/>
        <v>2.24100634</v>
      </c>
      <c r="I332" s="68">
        <f t="shared" si="33"/>
        <v>-1.3233300000000001</v>
      </c>
      <c r="J332" s="138">
        <f t="shared" si="34"/>
        <v>0.45986530612244897</v>
      </c>
      <c r="K332" s="53"/>
      <c r="L332" s="53"/>
      <c r="M332" s="305" t="s">
        <v>1017</v>
      </c>
    </row>
    <row r="333" spans="1:13" s="34" customFormat="1" ht="31.5">
      <c r="A333" s="35" t="s">
        <v>111</v>
      </c>
      <c r="B333" s="29" t="s">
        <v>490</v>
      </c>
      <c r="C333" s="52">
        <v>5.135173560000001</v>
      </c>
      <c r="D333" s="68">
        <v>3.9</v>
      </c>
      <c r="E333" s="52">
        <v>1.16615</v>
      </c>
      <c r="F333" s="68">
        <v>1.82510033</v>
      </c>
      <c r="G333" s="68">
        <v>0</v>
      </c>
      <c r="H333" s="68">
        <f t="shared" si="32"/>
        <v>3.969023560000001</v>
      </c>
      <c r="I333" s="68">
        <f t="shared" si="33"/>
        <v>-2.73385</v>
      </c>
      <c r="J333" s="138">
        <f t="shared" si="34"/>
        <v>0.2990128205128205</v>
      </c>
      <c r="K333" s="53"/>
      <c r="L333" s="53"/>
      <c r="M333" s="305" t="s">
        <v>1017</v>
      </c>
    </row>
    <row r="334" spans="1:13" s="34" customFormat="1" ht="47.25">
      <c r="A334" s="35" t="s">
        <v>111</v>
      </c>
      <c r="B334" s="29" t="s">
        <v>491</v>
      </c>
      <c r="C334" s="52">
        <v>0.6075277199999999</v>
      </c>
      <c r="D334" s="68">
        <v>0.608</v>
      </c>
      <c r="E334" s="52">
        <v>0</v>
      </c>
      <c r="F334" s="68">
        <v>0.48950112</v>
      </c>
      <c r="G334" s="68">
        <v>0.52950112</v>
      </c>
      <c r="H334" s="68">
        <f t="shared" si="32"/>
        <v>0.6075277199999999</v>
      </c>
      <c r="I334" s="68">
        <f t="shared" si="33"/>
        <v>-0.608</v>
      </c>
      <c r="J334" s="138">
        <f t="shared" si="34"/>
        <v>0</v>
      </c>
      <c r="K334" s="53"/>
      <c r="L334" s="53"/>
      <c r="M334" s="303" t="s">
        <v>1020</v>
      </c>
    </row>
    <row r="335" spans="1:13" s="34" customFormat="1" ht="47.25">
      <c r="A335" s="35" t="s">
        <v>111</v>
      </c>
      <c r="B335" s="29" t="s">
        <v>492</v>
      </c>
      <c r="C335" s="52">
        <v>0.4781017799999999</v>
      </c>
      <c r="D335" s="68">
        <v>0.478</v>
      </c>
      <c r="E335" s="52">
        <v>0.44644</v>
      </c>
      <c r="F335" s="68">
        <v>0.39825503</v>
      </c>
      <c r="G335" s="68">
        <v>0.43825503</v>
      </c>
      <c r="H335" s="68">
        <f t="shared" si="32"/>
        <v>0.03166177999999992</v>
      </c>
      <c r="I335" s="68">
        <f t="shared" si="33"/>
        <v>-0.03155999999999998</v>
      </c>
      <c r="J335" s="138">
        <f t="shared" si="34"/>
        <v>0.9339748953974896</v>
      </c>
      <c r="K335" s="53"/>
      <c r="L335" s="53"/>
      <c r="M335" s="303" t="s">
        <v>1020</v>
      </c>
    </row>
    <row r="336" spans="1:13" s="34" customFormat="1" ht="31.5">
      <c r="A336" s="35" t="s">
        <v>111</v>
      </c>
      <c r="B336" s="29" t="s">
        <v>493</v>
      </c>
      <c r="C336" s="52">
        <v>1.0879611</v>
      </c>
      <c r="D336" s="68">
        <v>0.598</v>
      </c>
      <c r="E336" s="52">
        <v>1.08794133</v>
      </c>
      <c r="F336" s="68">
        <v>0.48101218</v>
      </c>
      <c r="G336" s="68">
        <v>0.52100854</v>
      </c>
      <c r="H336" s="68">
        <f t="shared" si="32"/>
        <v>1.976999999997453E-05</v>
      </c>
      <c r="I336" s="68">
        <f t="shared" si="33"/>
        <v>0.48994133000000006</v>
      </c>
      <c r="J336" s="138">
        <f t="shared" si="34"/>
        <v>1.819299882943144</v>
      </c>
      <c r="K336" s="53"/>
      <c r="L336" s="53"/>
      <c r="M336" s="303" t="s">
        <v>1034</v>
      </c>
    </row>
    <row r="337" spans="1:13" s="34" customFormat="1" ht="47.25">
      <c r="A337" s="35" t="s">
        <v>111</v>
      </c>
      <c r="B337" s="29" t="s">
        <v>494</v>
      </c>
      <c r="C337" s="52">
        <v>0.50511996</v>
      </c>
      <c r="D337" s="52">
        <v>0.42</v>
      </c>
      <c r="E337" s="52">
        <v>0.50512</v>
      </c>
      <c r="F337" s="68">
        <v>0.45033912000000004</v>
      </c>
      <c r="G337" s="68">
        <v>0</v>
      </c>
      <c r="H337" s="68">
        <f t="shared" si="32"/>
        <v>-3.9999999978945766E-08</v>
      </c>
      <c r="I337" s="68">
        <f t="shared" si="33"/>
        <v>0.08512000000000003</v>
      </c>
      <c r="J337" s="138">
        <f t="shared" si="34"/>
        <v>1.2026666666666668</v>
      </c>
      <c r="K337" s="53"/>
      <c r="L337" s="53"/>
      <c r="M337" s="303" t="s">
        <v>1034</v>
      </c>
    </row>
    <row r="338" spans="1:13" s="34" customFormat="1" ht="94.5">
      <c r="A338" s="35" t="s">
        <v>111</v>
      </c>
      <c r="B338" s="29" t="s">
        <v>495</v>
      </c>
      <c r="C338" s="52">
        <v>0.4472784</v>
      </c>
      <c r="D338" s="68">
        <v>0</v>
      </c>
      <c r="E338" s="52">
        <v>0.44727839999999996</v>
      </c>
      <c r="F338" s="68">
        <v>0.37695153</v>
      </c>
      <c r="G338" s="68">
        <v>0.37695153</v>
      </c>
      <c r="H338" s="68">
        <f t="shared" si="32"/>
        <v>0</v>
      </c>
      <c r="I338" s="68">
        <f t="shared" si="33"/>
        <v>0.44727839999999996</v>
      </c>
      <c r="J338" s="138" t="e">
        <f t="shared" si="34"/>
        <v>#DIV/0!</v>
      </c>
      <c r="K338" s="53"/>
      <c r="L338" s="53"/>
      <c r="M338" s="305" t="s">
        <v>1041</v>
      </c>
    </row>
    <row r="339" spans="1:13" s="34" customFormat="1" ht="47.25">
      <c r="A339" s="35" t="s">
        <v>111</v>
      </c>
      <c r="B339" s="29" t="s">
        <v>496</v>
      </c>
      <c r="C339" s="52">
        <v>0.5057243999999999</v>
      </c>
      <c r="D339" s="68">
        <v>0.506</v>
      </c>
      <c r="E339" s="52">
        <v>0.00048</v>
      </c>
      <c r="F339" s="68">
        <v>0.0025173799999999996</v>
      </c>
      <c r="G339" s="68">
        <v>0</v>
      </c>
      <c r="H339" s="68">
        <f t="shared" si="32"/>
        <v>0.5052443999999998</v>
      </c>
      <c r="I339" s="68">
        <f t="shared" si="33"/>
        <v>-0.50552</v>
      </c>
      <c r="J339" s="138">
        <f t="shared" si="34"/>
        <v>0.0009486166007905138</v>
      </c>
      <c r="K339" s="53"/>
      <c r="L339" s="53"/>
      <c r="M339" s="303" t="s">
        <v>1020</v>
      </c>
    </row>
    <row r="340" spans="1:13" s="34" customFormat="1" ht="63">
      <c r="A340" s="35" t="s">
        <v>111</v>
      </c>
      <c r="B340" s="29" t="s">
        <v>497</v>
      </c>
      <c r="C340" s="52">
        <v>0</v>
      </c>
      <c r="D340" s="68">
        <v>0</v>
      </c>
      <c r="E340" s="52">
        <v>0</v>
      </c>
      <c r="F340" s="68">
        <v>0.10929266</v>
      </c>
      <c r="G340" s="68">
        <v>0.10929266</v>
      </c>
      <c r="H340" s="68">
        <f t="shared" si="32"/>
        <v>0</v>
      </c>
      <c r="I340" s="68">
        <f t="shared" si="33"/>
        <v>0</v>
      </c>
      <c r="J340" s="138" t="e">
        <f t="shared" si="34"/>
        <v>#DIV/0!</v>
      </c>
      <c r="K340" s="53"/>
      <c r="L340" s="53"/>
      <c r="M340" s="305"/>
    </row>
    <row r="341" spans="1:13" s="34" customFormat="1" ht="47.25">
      <c r="A341" s="35" t="s">
        <v>111</v>
      </c>
      <c r="B341" s="29" t="s">
        <v>498</v>
      </c>
      <c r="C341" s="52">
        <v>0</v>
      </c>
      <c r="D341" s="68">
        <v>0</v>
      </c>
      <c r="E341" s="52">
        <v>0</v>
      </c>
      <c r="F341" s="68">
        <v>0.0354404</v>
      </c>
      <c r="G341" s="68">
        <v>0</v>
      </c>
      <c r="H341" s="68">
        <f t="shared" si="32"/>
        <v>0</v>
      </c>
      <c r="I341" s="68">
        <f t="shared" si="33"/>
        <v>0</v>
      </c>
      <c r="J341" s="138" t="e">
        <f t="shared" si="34"/>
        <v>#DIV/0!</v>
      </c>
      <c r="K341" s="53"/>
      <c r="L341" s="53"/>
      <c r="M341" s="305"/>
    </row>
    <row r="342" spans="1:13" s="34" customFormat="1" ht="31.5">
      <c r="A342" s="35" t="s">
        <v>111</v>
      </c>
      <c r="B342" s="29" t="s">
        <v>499</v>
      </c>
      <c r="C342" s="52">
        <v>0.4640278</v>
      </c>
      <c r="D342" s="68">
        <v>0.46</v>
      </c>
      <c r="E342" s="52">
        <v>0.4640278</v>
      </c>
      <c r="F342" s="68">
        <v>0.39324084</v>
      </c>
      <c r="G342" s="68">
        <v>0.43824852</v>
      </c>
      <c r="H342" s="68">
        <f t="shared" si="32"/>
        <v>0</v>
      </c>
      <c r="I342" s="68">
        <f t="shared" si="33"/>
        <v>0.00402779999999997</v>
      </c>
      <c r="J342" s="138">
        <f t="shared" si="34"/>
        <v>1.0087560869565217</v>
      </c>
      <c r="K342" s="53"/>
      <c r="L342" s="53"/>
      <c r="M342" s="305"/>
    </row>
    <row r="343" spans="1:13" s="34" customFormat="1" ht="31.5">
      <c r="A343" s="35" t="s">
        <v>111</v>
      </c>
      <c r="B343" s="29" t="s">
        <v>500</v>
      </c>
      <c r="C343" s="52">
        <v>0.39104964000000003</v>
      </c>
      <c r="D343" s="68">
        <v>0.391</v>
      </c>
      <c r="E343" s="52">
        <v>0.3905898</v>
      </c>
      <c r="F343" s="68">
        <v>0.33103129</v>
      </c>
      <c r="G343" s="68">
        <v>0.37602334</v>
      </c>
      <c r="H343" s="68">
        <f t="shared" si="32"/>
        <v>0.00045984000000004466</v>
      </c>
      <c r="I343" s="68">
        <f t="shared" si="33"/>
        <v>-0.0004102000000000272</v>
      </c>
      <c r="J343" s="138">
        <f t="shared" si="34"/>
        <v>0.9989508951406649</v>
      </c>
      <c r="K343" s="53"/>
      <c r="L343" s="53"/>
      <c r="M343" s="305"/>
    </row>
    <row r="344" spans="1:13" s="34" customFormat="1" ht="31.5">
      <c r="A344" s="35" t="s">
        <v>111</v>
      </c>
      <c r="B344" s="29" t="s">
        <v>501</v>
      </c>
      <c r="C344" s="52">
        <v>0.4640764</v>
      </c>
      <c r="D344" s="68">
        <v>0.46</v>
      </c>
      <c r="E344" s="52">
        <v>0.4640764</v>
      </c>
      <c r="F344" s="68">
        <v>0.39327844</v>
      </c>
      <c r="G344" s="68">
        <v>0.43828961</v>
      </c>
      <c r="H344" s="68">
        <f t="shared" si="32"/>
        <v>0</v>
      </c>
      <c r="I344" s="68">
        <f t="shared" si="33"/>
        <v>0.00407639999999998</v>
      </c>
      <c r="J344" s="138">
        <f t="shared" si="34"/>
        <v>1.0088617391304346</v>
      </c>
      <c r="K344" s="53"/>
      <c r="L344" s="53"/>
      <c r="M344" s="305"/>
    </row>
    <row r="345" spans="1:13" s="34" customFormat="1" ht="31.5">
      <c r="A345" s="35" t="s">
        <v>111</v>
      </c>
      <c r="B345" s="29" t="s">
        <v>502</v>
      </c>
      <c r="C345" s="52">
        <v>22.061743726937255</v>
      </c>
      <c r="D345" s="68">
        <v>0</v>
      </c>
      <c r="E345" s="52">
        <v>0.48064999999999997</v>
      </c>
      <c r="F345" s="68">
        <v>0</v>
      </c>
      <c r="G345" s="68">
        <v>0</v>
      </c>
      <c r="H345" s="68">
        <f t="shared" si="32"/>
        <v>21.581093726937254</v>
      </c>
      <c r="I345" s="68">
        <f t="shared" si="33"/>
        <v>0.48064999999999997</v>
      </c>
      <c r="J345" s="138" t="e">
        <f t="shared" si="34"/>
        <v>#DIV/0!</v>
      </c>
      <c r="K345" s="53"/>
      <c r="L345" s="53"/>
      <c r="M345" s="305"/>
    </row>
    <row r="346" spans="1:13" s="34" customFormat="1" ht="31.5">
      <c r="A346" s="35" t="s">
        <v>111</v>
      </c>
      <c r="B346" s="29" t="s">
        <v>503</v>
      </c>
      <c r="C346" s="52">
        <v>15.603867008368185</v>
      </c>
      <c r="D346" s="68">
        <v>3.90108</v>
      </c>
      <c r="E346" s="52">
        <v>0</v>
      </c>
      <c r="F346" s="68">
        <v>0</v>
      </c>
      <c r="G346" s="68">
        <v>0</v>
      </c>
      <c r="H346" s="68">
        <f t="shared" si="32"/>
        <v>15.603867008368185</v>
      </c>
      <c r="I346" s="68">
        <f t="shared" si="33"/>
        <v>-3.90108</v>
      </c>
      <c r="J346" s="138">
        <f t="shared" si="34"/>
        <v>0</v>
      </c>
      <c r="K346" s="53"/>
      <c r="L346" s="53"/>
      <c r="M346" s="305" t="s">
        <v>1017</v>
      </c>
    </row>
    <row r="347" spans="1:13" s="34" customFormat="1" ht="94.5">
      <c r="A347" s="35" t="s">
        <v>111</v>
      </c>
      <c r="B347" s="29" t="s">
        <v>172</v>
      </c>
      <c r="C347" s="52">
        <v>1.21323</v>
      </c>
      <c r="D347" s="68">
        <v>1.21322668</v>
      </c>
      <c r="E347" s="52">
        <v>1.21323</v>
      </c>
      <c r="F347" s="68">
        <v>0</v>
      </c>
      <c r="G347" s="68">
        <v>0</v>
      </c>
      <c r="H347" s="68">
        <f t="shared" si="32"/>
        <v>0</v>
      </c>
      <c r="I347" s="68">
        <f t="shared" si="33"/>
        <v>3.3200000000288554E-06</v>
      </c>
      <c r="J347" s="138">
        <f t="shared" si="34"/>
        <v>1.000002736504278</v>
      </c>
      <c r="K347" s="53"/>
      <c r="L347" s="53"/>
      <c r="M347" s="305"/>
    </row>
    <row r="348" spans="1:13" s="34" customFormat="1" ht="47.25">
      <c r="A348" s="35" t="s">
        <v>111</v>
      </c>
      <c r="B348" s="29" t="s">
        <v>171</v>
      </c>
      <c r="C348" s="52">
        <v>0.19024</v>
      </c>
      <c r="D348" s="68">
        <v>0.19024495</v>
      </c>
      <c r="E348" s="52">
        <v>0.19024</v>
      </c>
      <c r="F348" s="68">
        <v>0</v>
      </c>
      <c r="G348" s="68">
        <v>0</v>
      </c>
      <c r="H348" s="68">
        <f t="shared" si="32"/>
        <v>0</v>
      </c>
      <c r="I348" s="68">
        <f t="shared" si="33"/>
        <v>-4.950000000003563E-06</v>
      </c>
      <c r="J348" s="138">
        <f t="shared" si="34"/>
        <v>0.9999739809125026</v>
      </c>
      <c r="K348" s="53"/>
      <c r="L348" s="53"/>
      <c r="M348" s="305"/>
    </row>
    <row r="349" spans="1:13" s="34" customFormat="1" ht="47.25">
      <c r="A349" s="35" t="s">
        <v>111</v>
      </c>
      <c r="B349" s="29" t="s">
        <v>169</v>
      </c>
      <c r="C349" s="52">
        <v>0.14517</v>
      </c>
      <c r="D349" s="68">
        <v>0.14516983</v>
      </c>
      <c r="E349" s="52">
        <v>0.14517</v>
      </c>
      <c r="F349" s="68">
        <v>0</v>
      </c>
      <c r="G349" s="68">
        <v>0</v>
      </c>
      <c r="H349" s="68">
        <f aca="true" t="shared" si="35" ref="H349:H369">C349-E349</f>
        <v>0</v>
      </c>
      <c r="I349" s="68">
        <f aca="true" t="shared" si="36" ref="I349:I412">E349-D349</f>
        <v>1.6999999999378623E-07</v>
      </c>
      <c r="J349" s="138">
        <f aca="true" t="shared" si="37" ref="J349:J412">E349/D349</f>
        <v>1.0000011710422199</v>
      </c>
      <c r="K349" s="53"/>
      <c r="L349" s="53"/>
      <c r="M349" s="305"/>
    </row>
    <row r="350" spans="1:13" s="34" customFormat="1" ht="47.25">
      <c r="A350" s="35" t="s">
        <v>111</v>
      </c>
      <c r="B350" s="29" t="s">
        <v>170</v>
      </c>
      <c r="C350" s="52">
        <v>0.14716</v>
      </c>
      <c r="D350" s="68">
        <v>0.14716386</v>
      </c>
      <c r="E350" s="52">
        <v>0.14716</v>
      </c>
      <c r="F350" s="68">
        <v>0</v>
      </c>
      <c r="G350" s="68">
        <v>0</v>
      </c>
      <c r="H350" s="68">
        <f t="shared" si="35"/>
        <v>0</v>
      </c>
      <c r="I350" s="68">
        <f t="shared" si="36"/>
        <v>-3.8599999999944234E-06</v>
      </c>
      <c r="J350" s="138">
        <f t="shared" si="37"/>
        <v>0.9999737707342007</v>
      </c>
      <c r="K350" s="53"/>
      <c r="L350" s="53"/>
      <c r="M350" s="305"/>
    </row>
    <row r="351" spans="1:13" s="34" customFormat="1" ht="78.75">
      <c r="A351" s="35" t="s">
        <v>111</v>
      </c>
      <c r="B351" s="29" t="s">
        <v>504</v>
      </c>
      <c r="C351" s="52">
        <v>7.878312479999999</v>
      </c>
      <c r="D351" s="68">
        <v>4.181746872</v>
      </c>
      <c r="E351" s="52">
        <v>0.59847</v>
      </c>
      <c r="F351" s="68">
        <v>0.5154490199999999</v>
      </c>
      <c r="G351" s="68">
        <v>0</v>
      </c>
      <c r="H351" s="68">
        <f t="shared" si="35"/>
        <v>7.279842479999999</v>
      </c>
      <c r="I351" s="68">
        <f t="shared" si="36"/>
        <v>-3.583276872</v>
      </c>
      <c r="J351" s="138">
        <f t="shared" si="37"/>
        <v>0.14311483174823786</v>
      </c>
      <c r="K351" s="53"/>
      <c r="L351" s="53"/>
      <c r="M351" s="305" t="s">
        <v>1017</v>
      </c>
    </row>
    <row r="352" spans="1:13" s="34" customFormat="1" ht="94.5">
      <c r="A352" s="35" t="s">
        <v>111</v>
      </c>
      <c r="B352" s="29" t="s">
        <v>505</v>
      </c>
      <c r="C352" s="52">
        <v>8.10959248</v>
      </c>
      <c r="D352" s="68">
        <v>4.2164388719999994</v>
      </c>
      <c r="E352" s="52">
        <v>0.50983958</v>
      </c>
      <c r="F352" s="68">
        <v>0.43254736</v>
      </c>
      <c r="G352" s="68">
        <v>0</v>
      </c>
      <c r="H352" s="68">
        <f t="shared" si="35"/>
        <v>7.5997529</v>
      </c>
      <c r="I352" s="68">
        <f t="shared" si="36"/>
        <v>-3.7065992919999995</v>
      </c>
      <c r="J352" s="138">
        <f t="shared" si="37"/>
        <v>0.1209171045703233</v>
      </c>
      <c r="K352" s="53"/>
      <c r="L352" s="53"/>
      <c r="M352" s="305" t="s">
        <v>1017</v>
      </c>
    </row>
    <row r="353" spans="1:13" s="34" customFormat="1" ht="78.75">
      <c r="A353" s="35" t="s">
        <v>111</v>
      </c>
      <c r="B353" s="29" t="s">
        <v>506</v>
      </c>
      <c r="C353" s="52">
        <v>8.05059248</v>
      </c>
      <c r="D353" s="68">
        <v>4.2075888720000005</v>
      </c>
      <c r="E353" s="52">
        <v>0.49899958</v>
      </c>
      <c r="F353" s="68">
        <v>0.422881</v>
      </c>
      <c r="G353" s="68">
        <v>0</v>
      </c>
      <c r="H353" s="68">
        <f t="shared" si="35"/>
        <v>7.551592900000001</v>
      </c>
      <c r="I353" s="68">
        <f t="shared" si="36"/>
        <v>-3.7085892920000005</v>
      </c>
      <c r="J353" s="138">
        <f t="shared" si="37"/>
        <v>0.1185951373055157</v>
      </c>
      <c r="K353" s="53"/>
      <c r="L353" s="53"/>
      <c r="M353" s="305" t="s">
        <v>1017</v>
      </c>
    </row>
    <row r="354" spans="1:13" s="34" customFormat="1" ht="78.75">
      <c r="A354" s="35" t="s">
        <v>111</v>
      </c>
      <c r="B354" s="29" t="s">
        <v>507</v>
      </c>
      <c r="C354" s="52">
        <v>7.90545248</v>
      </c>
      <c r="D354" s="68">
        <v>4.185817871999999</v>
      </c>
      <c r="E354" s="52">
        <v>1.48942</v>
      </c>
      <c r="F354" s="68">
        <v>1.31023068</v>
      </c>
      <c r="G354" s="68">
        <v>0</v>
      </c>
      <c r="H354" s="68">
        <f t="shared" si="35"/>
        <v>6.41603248</v>
      </c>
      <c r="I354" s="68">
        <f t="shared" si="36"/>
        <v>-2.6963978719999995</v>
      </c>
      <c r="J354" s="138">
        <f t="shared" si="37"/>
        <v>0.3558253238783057</v>
      </c>
      <c r="K354" s="53"/>
      <c r="L354" s="53"/>
      <c r="M354" s="305" t="s">
        <v>1017</v>
      </c>
    </row>
    <row r="355" spans="1:13" s="34" customFormat="1" ht="94.5">
      <c r="A355" s="35" t="s">
        <v>111</v>
      </c>
      <c r="B355" s="29" t="s">
        <v>508</v>
      </c>
      <c r="C355" s="52">
        <v>7.964452479999999</v>
      </c>
      <c r="D355" s="68">
        <v>4.194667872</v>
      </c>
      <c r="E355" s="52">
        <v>1.59532</v>
      </c>
      <c r="F355" s="68">
        <v>1.4046976199999999</v>
      </c>
      <c r="G355" s="68">
        <v>0</v>
      </c>
      <c r="H355" s="68">
        <f t="shared" si="35"/>
        <v>6.369132479999999</v>
      </c>
      <c r="I355" s="68">
        <f t="shared" si="36"/>
        <v>-2.599347872</v>
      </c>
      <c r="J355" s="138">
        <f t="shared" si="37"/>
        <v>0.38032093330892447</v>
      </c>
      <c r="K355" s="53"/>
      <c r="L355" s="53"/>
      <c r="M355" s="305" t="s">
        <v>1017</v>
      </c>
    </row>
    <row r="356" spans="1:13" s="34" customFormat="1" ht="31.5">
      <c r="A356" s="35" t="s">
        <v>111</v>
      </c>
      <c r="B356" s="29" t="s">
        <v>509</v>
      </c>
      <c r="C356" s="52">
        <v>0.49421</v>
      </c>
      <c r="D356" s="68">
        <v>0.49421</v>
      </c>
      <c r="E356" s="52">
        <v>0</v>
      </c>
      <c r="F356" s="68">
        <v>0</v>
      </c>
      <c r="G356" s="68">
        <v>0</v>
      </c>
      <c r="H356" s="68">
        <f t="shared" si="35"/>
        <v>0.49421</v>
      </c>
      <c r="I356" s="68">
        <f t="shared" si="36"/>
        <v>-0.49421</v>
      </c>
      <c r="J356" s="138">
        <f t="shared" si="37"/>
        <v>0</v>
      </c>
      <c r="K356" s="53"/>
      <c r="L356" s="53"/>
      <c r="M356" s="305" t="s">
        <v>1017</v>
      </c>
    </row>
    <row r="357" spans="1:13" s="34" customFormat="1" ht="31.5">
      <c r="A357" s="35" t="s">
        <v>111</v>
      </c>
      <c r="B357" s="29" t="s">
        <v>510</v>
      </c>
      <c r="C357" s="52">
        <v>0.48479</v>
      </c>
      <c r="D357" s="68">
        <v>0.48479</v>
      </c>
      <c r="E357" s="52">
        <v>0</v>
      </c>
      <c r="F357" s="68">
        <v>0</v>
      </c>
      <c r="G357" s="68">
        <v>0</v>
      </c>
      <c r="H357" s="68">
        <f t="shared" si="35"/>
        <v>0.48479</v>
      </c>
      <c r="I357" s="68">
        <f t="shared" si="36"/>
        <v>-0.48479</v>
      </c>
      <c r="J357" s="138">
        <f t="shared" si="37"/>
        <v>0</v>
      </c>
      <c r="K357" s="53"/>
      <c r="L357" s="53"/>
      <c r="M357" s="305" t="s">
        <v>1017</v>
      </c>
    </row>
    <row r="358" spans="1:13" s="34" customFormat="1" ht="94.5">
      <c r="A358" s="35" t="s">
        <v>111</v>
      </c>
      <c r="B358" s="29" t="s">
        <v>511</v>
      </c>
      <c r="C358" s="52">
        <v>5.87524</v>
      </c>
      <c r="D358" s="68">
        <v>0</v>
      </c>
      <c r="E358" s="52">
        <v>5.87524</v>
      </c>
      <c r="F358" s="68">
        <v>4.97901695</v>
      </c>
      <c r="G358" s="68">
        <v>0</v>
      </c>
      <c r="H358" s="68">
        <f t="shared" si="35"/>
        <v>0</v>
      </c>
      <c r="I358" s="68">
        <f t="shared" si="36"/>
        <v>5.87524</v>
      </c>
      <c r="J358" s="138" t="e">
        <f t="shared" si="37"/>
        <v>#DIV/0!</v>
      </c>
      <c r="K358" s="53"/>
      <c r="L358" s="53"/>
      <c r="M358" s="305" t="s">
        <v>1042</v>
      </c>
    </row>
    <row r="359" spans="1:13" s="34" customFormat="1" ht="47.25">
      <c r="A359" s="35" t="s">
        <v>111</v>
      </c>
      <c r="B359" s="29" t="s">
        <v>512</v>
      </c>
      <c r="C359" s="52">
        <v>0.49874</v>
      </c>
      <c r="D359" s="68">
        <v>0.49874</v>
      </c>
      <c r="E359" s="52">
        <v>0</v>
      </c>
      <c r="F359" s="68">
        <v>1.24042391</v>
      </c>
      <c r="G359" s="68">
        <v>1.24042391</v>
      </c>
      <c r="H359" s="68">
        <f t="shared" si="35"/>
        <v>0.49874</v>
      </c>
      <c r="I359" s="68">
        <f t="shared" si="36"/>
        <v>-0.49874</v>
      </c>
      <c r="J359" s="138">
        <f t="shared" si="37"/>
        <v>0</v>
      </c>
      <c r="K359" s="53"/>
      <c r="L359" s="53"/>
      <c r="M359" s="303" t="s">
        <v>1020</v>
      </c>
    </row>
    <row r="360" spans="1:13" s="34" customFormat="1" ht="31.5">
      <c r="A360" s="35" t="s">
        <v>111</v>
      </c>
      <c r="B360" s="29" t="s">
        <v>220</v>
      </c>
      <c r="C360" s="52">
        <v>0.18454076</v>
      </c>
      <c r="D360" s="68">
        <v>0</v>
      </c>
      <c r="E360" s="52">
        <v>0.18454076000000003</v>
      </c>
      <c r="F360" s="68">
        <v>0.18265482</v>
      </c>
      <c r="G360" s="68">
        <v>0</v>
      </c>
      <c r="H360" s="68">
        <f t="shared" si="35"/>
        <v>0</v>
      </c>
      <c r="I360" s="68">
        <f t="shared" si="36"/>
        <v>0.18454076000000003</v>
      </c>
      <c r="J360" s="138" t="e">
        <f t="shared" si="37"/>
        <v>#DIV/0!</v>
      </c>
      <c r="K360" s="53"/>
      <c r="L360" s="53"/>
      <c r="M360" s="305" t="s">
        <v>1040</v>
      </c>
    </row>
    <row r="361" spans="1:13" s="34" customFormat="1" ht="31.5">
      <c r="A361" s="35" t="s">
        <v>111</v>
      </c>
      <c r="B361" s="29" t="s">
        <v>513</v>
      </c>
      <c r="C361" s="52">
        <v>22.954539999999998</v>
      </c>
      <c r="D361" s="68">
        <v>1.59064</v>
      </c>
      <c r="E361" s="52">
        <v>1.1328</v>
      </c>
      <c r="F361" s="68">
        <v>1.2</v>
      </c>
      <c r="G361" s="68">
        <v>0</v>
      </c>
      <c r="H361" s="68">
        <f t="shared" si="35"/>
        <v>21.82174</v>
      </c>
      <c r="I361" s="68">
        <f t="shared" si="36"/>
        <v>-0.45784</v>
      </c>
      <c r="J361" s="138">
        <f t="shared" si="37"/>
        <v>0.7121661721068249</v>
      </c>
      <c r="K361" s="53"/>
      <c r="L361" s="53"/>
      <c r="M361" s="305" t="s">
        <v>1039</v>
      </c>
    </row>
    <row r="362" spans="1:13" s="34" customFormat="1" ht="31.5">
      <c r="A362" s="35" t="s">
        <v>111</v>
      </c>
      <c r="B362" s="29" t="s">
        <v>219</v>
      </c>
      <c r="C362" s="52">
        <v>0.0183</v>
      </c>
      <c r="D362" s="68">
        <v>0</v>
      </c>
      <c r="E362" s="52">
        <v>0.0183</v>
      </c>
      <c r="F362" s="52">
        <v>0.01551</v>
      </c>
      <c r="G362" s="68">
        <v>0.015505459999999999</v>
      </c>
      <c r="H362" s="68">
        <f t="shared" si="35"/>
        <v>0</v>
      </c>
      <c r="I362" s="68">
        <f t="shared" si="36"/>
        <v>0.0183</v>
      </c>
      <c r="J362" s="138" t="e">
        <f t="shared" si="37"/>
        <v>#DIV/0!</v>
      </c>
      <c r="K362" s="53"/>
      <c r="L362" s="53"/>
      <c r="M362" s="305" t="s">
        <v>1040</v>
      </c>
    </row>
    <row r="363" spans="1:13" s="34" customFormat="1" ht="63">
      <c r="A363" s="35" t="s">
        <v>111</v>
      </c>
      <c r="B363" s="29" t="s">
        <v>514</v>
      </c>
      <c r="C363" s="52">
        <v>10.1769926</v>
      </c>
      <c r="D363" s="68">
        <v>0.8072734</v>
      </c>
      <c r="E363" s="52">
        <v>0.73066</v>
      </c>
      <c r="F363" s="68">
        <v>0.6192</v>
      </c>
      <c r="G363" s="68">
        <v>0</v>
      </c>
      <c r="H363" s="68">
        <f t="shared" si="35"/>
        <v>9.4463326</v>
      </c>
      <c r="I363" s="68">
        <f t="shared" si="36"/>
        <v>-0.07661340000000005</v>
      </c>
      <c r="J363" s="138">
        <f t="shared" si="37"/>
        <v>0.9050960926001029</v>
      </c>
      <c r="K363" s="53"/>
      <c r="L363" s="53"/>
      <c r="M363" s="305" t="s">
        <v>1043</v>
      </c>
    </row>
    <row r="364" spans="1:13" s="34" customFormat="1" ht="15.75">
      <c r="A364" s="35" t="s">
        <v>111</v>
      </c>
      <c r="B364" s="29" t="s">
        <v>515</v>
      </c>
      <c r="C364" s="52">
        <v>0.000955</v>
      </c>
      <c r="D364" s="68">
        <v>0</v>
      </c>
      <c r="E364" s="52">
        <v>0.000955</v>
      </c>
      <c r="F364" s="68">
        <v>0.00264315</v>
      </c>
      <c r="G364" s="68">
        <v>0</v>
      </c>
      <c r="H364" s="68">
        <f t="shared" si="35"/>
        <v>0</v>
      </c>
      <c r="I364" s="68">
        <f t="shared" si="36"/>
        <v>0.000955</v>
      </c>
      <c r="J364" s="138" t="e">
        <f t="shared" si="37"/>
        <v>#DIV/0!</v>
      </c>
      <c r="K364" s="53"/>
      <c r="L364" s="53"/>
      <c r="M364" s="305"/>
    </row>
    <row r="365" spans="1:13" s="34" customFormat="1" ht="110.25">
      <c r="A365" s="35" t="s">
        <v>111</v>
      </c>
      <c r="B365" s="29" t="s">
        <v>221</v>
      </c>
      <c r="C365" s="52">
        <v>9.7127629</v>
      </c>
      <c r="D365" s="68">
        <v>6.66</v>
      </c>
      <c r="E365" s="52">
        <v>2.1133196</v>
      </c>
      <c r="F365" s="68">
        <v>1.03408372</v>
      </c>
      <c r="G365" s="68">
        <v>0</v>
      </c>
      <c r="H365" s="68">
        <f t="shared" si="35"/>
        <v>7.599443299999999</v>
      </c>
      <c r="I365" s="68">
        <f t="shared" si="36"/>
        <v>-4.5466804</v>
      </c>
      <c r="J365" s="138">
        <f t="shared" si="37"/>
        <v>0.3173152552552553</v>
      </c>
      <c r="K365" s="53"/>
      <c r="L365" s="53"/>
      <c r="M365" s="305" t="s">
        <v>1017</v>
      </c>
    </row>
    <row r="366" spans="1:13" s="34" customFormat="1" ht="31.5">
      <c r="A366" s="35" t="s">
        <v>111</v>
      </c>
      <c r="B366" s="29" t="s">
        <v>516</v>
      </c>
      <c r="C366" s="52">
        <v>32.449999999999996</v>
      </c>
      <c r="D366" s="68">
        <v>16.224999999999998</v>
      </c>
      <c r="E366" s="52">
        <v>0</v>
      </c>
      <c r="F366" s="68">
        <v>0</v>
      </c>
      <c r="G366" s="68">
        <v>0</v>
      </c>
      <c r="H366" s="68">
        <f t="shared" si="35"/>
        <v>32.449999999999996</v>
      </c>
      <c r="I366" s="68">
        <f t="shared" si="36"/>
        <v>-16.224999999999998</v>
      </c>
      <c r="J366" s="138">
        <f t="shared" si="37"/>
        <v>0</v>
      </c>
      <c r="K366" s="53"/>
      <c r="L366" s="53"/>
      <c r="M366" s="305" t="s">
        <v>1017</v>
      </c>
    </row>
    <row r="367" spans="1:13" s="34" customFormat="1" ht="31.5">
      <c r="A367" s="35" t="s">
        <v>111</v>
      </c>
      <c r="B367" s="29" t="s">
        <v>517</v>
      </c>
      <c r="C367" s="52">
        <v>2.670223152022318</v>
      </c>
      <c r="D367" s="68">
        <v>2.67034</v>
      </c>
      <c r="E367" s="52">
        <v>0</v>
      </c>
      <c r="F367" s="68">
        <v>0</v>
      </c>
      <c r="G367" s="68">
        <v>0</v>
      </c>
      <c r="H367" s="68">
        <f t="shared" si="35"/>
        <v>2.670223152022318</v>
      </c>
      <c r="I367" s="68">
        <f t="shared" si="36"/>
        <v>-2.67034</v>
      </c>
      <c r="J367" s="138">
        <f t="shared" si="37"/>
        <v>0</v>
      </c>
      <c r="K367" s="53"/>
      <c r="L367" s="53"/>
      <c r="M367" s="305" t="s">
        <v>1017</v>
      </c>
    </row>
    <row r="368" spans="1:13" s="34" customFormat="1" ht="31.5">
      <c r="A368" s="35" t="s">
        <v>111</v>
      </c>
      <c r="B368" s="29" t="s">
        <v>518</v>
      </c>
      <c r="C368" s="52">
        <v>8.01066945606694</v>
      </c>
      <c r="D368" s="68">
        <v>8.01102</v>
      </c>
      <c r="E368" s="52">
        <v>0</v>
      </c>
      <c r="F368" s="68">
        <v>0</v>
      </c>
      <c r="G368" s="68">
        <v>0</v>
      </c>
      <c r="H368" s="68">
        <f t="shared" si="35"/>
        <v>8.01066945606694</v>
      </c>
      <c r="I368" s="68">
        <f t="shared" si="36"/>
        <v>-8.01102</v>
      </c>
      <c r="J368" s="138">
        <f t="shared" si="37"/>
        <v>0</v>
      </c>
      <c r="K368" s="53"/>
      <c r="L368" s="53"/>
      <c r="M368" s="305" t="s">
        <v>1017</v>
      </c>
    </row>
    <row r="369" spans="1:13" s="34" customFormat="1" ht="31.5">
      <c r="A369" s="35" t="s">
        <v>111</v>
      </c>
      <c r="B369" s="29" t="s">
        <v>519</v>
      </c>
      <c r="C369" s="52">
        <v>16.021338912133906</v>
      </c>
      <c r="D369" s="68">
        <v>5.34068</v>
      </c>
      <c r="E369" s="52">
        <v>0</v>
      </c>
      <c r="F369" s="68">
        <v>0</v>
      </c>
      <c r="G369" s="68">
        <v>0</v>
      </c>
      <c r="H369" s="68">
        <f t="shared" si="35"/>
        <v>16.021338912133906</v>
      </c>
      <c r="I369" s="68">
        <f t="shared" si="36"/>
        <v>-5.34068</v>
      </c>
      <c r="J369" s="138">
        <f t="shared" si="37"/>
        <v>0</v>
      </c>
      <c r="K369" s="53"/>
      <c r="L369" s="53"/>
      <c r="M369" s="305" t="s">
        <v>1017</v>
      </c>
    </row>
    <row r="370" spans="1:13" s="34" customFormat="1" ht="15.75">
      <c r="A370" s="35" t="s">
        <v>111</v>
      </c>
      <c r="B370" s="29" t="s">
        <v>173</v>
      </c>
      <c r="C370" s="52"/>
      <c r="D370" s="68">
        <v>128.26778708</v>
      </c>
      <c r="E370" s="52">
        <v>141.90875104</v>
      </c>
      <c r="F370" s="68">
        <v>127.19758798</v>
      </c>
      <c r="G370" s="68">
        <v>127.19758798</v>
      </c>
      <c r="H370" s="68"/>
      <c r="I370" s="68">
        <f t="shared" si="36"/>
        <v>13.640963959999993</v>
      </c>
      <c r="J370" s="138">
        <f t="shared" si="37"/>
        <v>1.1063475426725198</v>
      </c>
      <c r="K370" s="53"/>
      <c r="L370" s="53"/>
      <c r="M370" s="305"/>
    </row>
    <row r="371" spans="1:13" s="34" customFormat="1" ht="63">
      <c r="A371" s="35" t="s">
        <v>111</v>
      </c>
      <c r="B371" s="29" t="s">
        <v>520</v>
      </c>
      <c r="C371" s="52">
        <v>0</v>
      </c>
      <c r="D371" s="68">
        <v>0.0944</v>
      </c>
      <c r="E371" s="52">
        <v>0.09399998</v>
      </c>
      <c r="F371" s="68">
        <v>0.07966</v>
      </c>
      <c r="G371" s="68">
        <v>0</v>
      </c>
      <c r="H371" s="68"/>
      <c r="I371" s="68">
        <f t="shared" si="36"/>
        <v>-0.00040002000000000093</v>
      </c>
      <c r="J371" s="138">
        <f t="shared" si="37"/>
        <v>0.9957625</v>
      </c>
      <c r="K371" s="53"/>
      <c r="L371" s="53"/>
      <c r="M371" s="305"/>
    </row>
    <row r="372" spans="1:13" s="34" customFormat="1" ht="31.5">
      <c r="A372" s="35" t="s">
        <v>111</v>
      </c>
      <c r="B372" s="29" t="s">
        <v>521</v>
      </c>
      <c r="C372" s="52">
        <v>0</v>
      </c>
      <c r="D372" s="68">
        <v>0.413</v>
      </c>
      <c r="E372" s="52">
        <v>0.413</v>
      </c>
      <c r="F372" s="68">
        <v>0.35</v>
      </c>
      <c r="G372" s="68">
        <v>0</v>
      </c>
      <c r="H372" s="68"/>
      <c r="I372" s="68">
        <f t="shared" si="36"/>
        <v>0</v>
      </c>
      <c r="J372" s="138">
        <f t="shared" si="37"/>
        <v>1</v>
      </c>
      <c r="K372" s="53"/>
      <c r="L372" s="53"/>
      <c r="M372" s="305"/>
    </row>
    <row r="373" spans="1:13" s="34" customFormat="1" ht="63">
      <c r="A373" s="35" t="s">
        <v>111</v>
      </c>
      <c r="B373" s="29" t="s">
        <v>522</v>
      </c>
      <c r="C373" s="52">
        <v>0</v>
      </c>
      <c r="D373" s="68">
        <v>1.3687999999999998</v>
      </c>
      <c r="E373" s="52">
        <v>0</v>
      </c>
      <c r="F373" s="68">
        <v>0</v>
      </c>
      <c r="G373" s="68">
        <v>0</v>
      </c>
      <c r="H373" s="68">
        <f>C373-E373</f>
        <v>0</v>
      </c>
      <c r="I373" s="68">
        <f t="shared" si="36"/>
        <v>-1.3687999999999998</v>
      </c>
      <c r="J373" s="138">
        <f t="shared" si="37"/>
        <v>0</v>
      </c>
      <c r="K373" s="53"/>
      <c r="L373" s="53"/>
      <c r="M373" s="305" t="s">
        <v>1017</v>
      </c>
    </row>
    <row r="374" spans="1:13" s="34" customFormat="1" ht="47.25">
      <c r="A374" s="35" t="s">
        <v>111</v>
      </c>
      <c r="B374" s="29" t="s">
        <v>523</v>
      </c>
      <c r="C374" s="52">
        <v>0</v>
      </c>
      <c r="D374" s="68">
        <v>0.413</v>
      </c>
      <c r="E374" s="52">
        <v>0.413</v>
      </c>
      <c r="F374" s="68">
        <v>0.35</v>
      </c>
      <c r="G374" s="68">
        <v>0</v>
      </c>
      <c r="H374" s="68"/>
      <c r="I374" s="68">
        <f t="shared" si="36"/>
        <v>0</v>
      </c>
      <c r="J374" s="138">
        <f t="shared" si="37"/>
        <v>1</v>
      </c>
      <c r="K374" s="53"/>
      <c r="L374" s="53"/>
      <c r="M374" s="305"/>
    </row>
    <row r="375" spans="1:13" s="34" customFormat="1" ht="47.25">
      <c r="A375" s="35" t="s">
        <v>111</v>
      </c>
      <c r="B375" s="29" t="s">
        <v>524</v>
      </c>
      <c r="C375" s="52">
        <v>0</v>
      </c>
      <c r="D375" s="68">
        <v>0.4012</v>
      </c>
      <c r="E375" s="52">
        <v>0.401</v>
      </c>
      <c r="F375" s="68">
        <v>0.33983</v>
      </c>
      <c r="G375" s="68">
        <v>0</v>
      </c>
      <c r="H375" s="68"/>
      <c r="I375" s="68">
        <f t="shared" si="36"/>
        <v>-0.00019999999999997797</v>
      </c>
      <c r="J375" s="138">
        <f t="shared" si="37"/>
        <v>0.9995014955134597</v>
      </c>
      <c r="K375" s="53"/>
      <c r="L375" s="53"/>
      <c r="M375" s="305"/>
    </row>
    <row r="376" spans="1:13" s="34" customFormat="1" ht="47.25">
      <c r="A376" s="35" t="s">
        <v>111</v>
      </c>
      <c r="B376" s="29" t="s">
        <v>525</v>
      </c>
      <c r="C376" s="52">
        <v>0</v>
      </c>
      <c r="D376" s="68">
        <v>0.24779999999999996</v>
      </c>
      <c r="E376" s="52">
        <v>0.24799942</v>
      </c>
      <c r="F376" s="68">
        <v>0.21017</v>
      </c>
      <c r="G376" s="68">
        <v>0</v>
      </c>
      <c r="H376" s="68"/>
      <c r="I376" s="68">
        <f t="shared" si="36"/>
        <v>0.00019942000000003346</v>
      </c>
      <c r="J376" s="138">
        <f t="shared" si="37"/>
        <v>1.000804761904762</v>
      </c>
      <c r="K376" s="53"/>
      <c r="L376" s="53"/>
      <c r="M376" s="305"/>
    </row>
    <row r="377" spans="1:13" s="34" customFormat="1" ht="78.75">
      <c r="A377" s="35" t="s">
        <v>111</v>
      </c>
      <c r="B377" s="29" t="s">
        <v>526</v>
      </c>
      <c r="C377" s="52">
        <v>0</v>
      </c>
      <c r="D377" s="68">
        <v>0.24779999999999996</v>
      </c>
      <c r="E377" s="52">
        <v>0.24799942</v>
      </c>
      <c r="F377" s="68">
        <v>0.21017</v>
      </c>
      <c r="G377" s="68">
        <v>0</v>
      </c>
      <c r="H377" s="68"/>
      <c r="I377" s="68">
        <f t="shared" si="36"/>
        <v>0.00019942000000003346</v>
      </c>
      <c r="J377" s="138">
        <f t="shared" si="37"/>
        <v>1.000804761904762</v>
      </c>
      <c r="K377" s="53"/>
      <c r="L377" s="53"/>
      <c r="M377" s="305"/>
    </row>
    <row r="378" spans="1:13" s="34" customFormat="1" ht="78.75">
      <c r="A378" s="35" t="s">
        <v>111</v>
      </c>
      <c r="B378" s="29" t="s">
        <v>527</v>
      </c>
      <c r="C378" s="52">
        <v>0</v>
      </c>
      <c r="D378" s="68">
        <v>0.36579999999999996</v>
      </c>
      <c r="E378" s="52">
        <v>0.36599941999999996</v>
      </c>
      <c r="F378" s="68">
        <v>0.31017</v>
      </c>
      <c r="G378" s="68">
        <v>0</v>
      </c>
      <c r="H378" s="68"/>
      <c r="I378" s="68">
        <f t="shared" si="36"/>
        <v>0.0001994200000000057</v>
      </c>
      <c r="J378" s="138">
        <f t="shared" si="37"/>
        <v>1.0005451612903227</v>
      </c>
      <c r="K378" s="53"/>
      <c r="L378" s="53"/>
      <c r="M378" s="305"/>
    </row>
    <row r="379" spans="1:13" s="34" customFormat="1" ht="78.75">
      <c r="A379" s="35" t="s">
        <v>111</v>
      </c>
      <c r="B379" s="29" t="s">
        <v>528</v>
      </c>
      <c r="C379" s="52">
        <v>0</v>
      </c>
      <c r="D379" s="68">
        <v>0.354</v>
      </c>
      <c r="E379" s="52">
        <v>0.354</v>
      </c>
      <c r="F379" s="68">
        <v>0.3</v>
      </c>
      <c r="G379" s="68">
        <v>0</v>
      </c>
      <c r="H379" s="68"/>
      <c r="I379" s="68">
        <f t="shared" si="36"/>
        <v>0</v>
      </c>
      <c r="J379" s="138">
        <f t="shared" si="37"/>
        <v>1</v>
      </c>
      <c r="K379" s="53"/>
      <c r="L379" s="53"/>
      <c r="M379" s="305"/>
    </row>
    <row r="380" spans="1:13" s="34" customFormat="1" ht="78.75">
      <c r="A380" s="35" t="s">
        <v>111</v>
      </c>
      <c r="B380" s="29" t="s">
        <v>529</v>
      </c>
      <c r="C380" s="52">
        <v>0</v>
      </c>
      <c r="D380" s="68">
        <v>0.354</v>
      </c>
      <c r="E380" s="52">
        <v>0.354</v>
      </c>
      <c r="F380" s="68">
        <v>0.3</v>
      </c>
      <c r="G380" s="68">
        <v>0</v>
      </c>
      <c r="H380" s="68"/>
      <c r="I380" s="68">
        <f t="shared" si="36"/>
        <v>0</v>
      </c>
      <c r="J380" s="138">
        <f t="shared" si="37"/>
        <v>1</v>
      </c>
      <c r="K380" s="53"/>
      <c r="L380" s="53"/>
      <c r="M380" s="305"/>
    </row>
    <row r="381" spans="1:13" s="34" customFormat="1" ht="63">
      <c r="A381" s="35" t="s">
        <v>111</v>
      </c>
      <c r="B381" s="29" t="s">
        <v>530</v>
      </c>
      <c r="C381" s="52">
        <v>0</v>
      </c>
      <c r="D381" s="68">
        <v>0.413</v>
      </c>
      <c r="E381" s="52">
        <v>0.413</v>
      </c>
      <c r="F381" s="68">
        <v>0.35</v>
      </c>
      <c r="G381" s="68">
        <v>0</v>
      </c>
      <c r="H381" s="68"/>
      <c r="I381" s="68">
        <f t="shared" si="36"/>
        <v>0</v>
      </c>
      <c r="J381" s="138">
        <f t="shared" si="37"/>
        <v>1</v>
      </c>
      <c r="K381" s="53"/>
      <c r="L381" s="53"/>
      <c r="M381" s="305"/>
    </row>
    <row r="382" spans="1:13" s="34" customFormat="1" ht="63">
      <c r="A382" s="35" t="s">
        <v>111</v>
      </c>
      <c r="B382" s="29" t="s">
        <v>531</v>
      </c>
      <c r="C382" s="52">
        <v>0</v>
      </c>
      <c r="D382" s="68">
        <v>0.44839999999999997</v>
      </c>
      <c r="E382" s="52">
        <v>0.44799998</v>
      </c>
      <c r="F382" s="68">
        <v>0.379661</v>
      </c>
      <c r="G382" s="68">
        <v>0</v>
      </c>
      <c r="H382" s="68"/>
      <c r="I382" s="68">
        <f t="shared" si="36"/>
        <v>-0.0004000199999999454</v>
      </c>
      <c r="J382" s="138">
        <f t="shared" si="37"/>
        <v>0.9991078947368423</v>
      </c>
      <c r="K382" s="53"/>
      <c r="L382" s="53"/>
      <c r="M382" s="305"/>
    </row>
    <row r="383" spans="1:13" s="34" customFormat="1" ht="47.25">
      <c r="A383" s="35" t="s">
        <v>111</v>
      </c>
      <c r="B383" s="29" t="s">
        <v>532</v>
      </c>
      <c r="C383" s="52">
        <v>0</v>
      </c>
      <c r="D383" s="68">
        <v>0.34219999999999995</v>
      </c>
      <c r="E383" s="52">
        <v>0.34010668</v>
      </c>
      <c r="F383" s="68">
        <v>0.288226</v>
      </c>
      <c r="G383" s="68">
        <v>0</v>
      </c>
      <c r="H383" s="68"/>
      <c r="I383" s="68">
        <f t="shared" si="36"/>
        <v>-0.002093319999999954</v>
      </c>
      <c r="J383" s="138">
        <f t="shared" si="37"/>
        <v>0.9938827586206898</v>
      </c>
      <c r="K383" s="53"/>
      <c r="L383" s="53"/>
      <c r="M383" s="305"/>
    </row>
    <row r="384" spans="1:13" s="34" customFormat="1" ht="94.5">
      <c r="A384" s="35" t="s">
        <v>111</v>
      </c>
      <c r="B384" s="29" t="s">
        <v>533</v>
      </c>
      <c r="C384" s="52">
        <v>0</v>
      </c>
      <c r="D384" s="68">
        <v>0.059</v>
      </c>
      <c r="E384" s="52">
        <v>0.059</v>
      </c>
      <c r="F384" s="68">
        <v>0.05</v>
      </c>
      <c r="G384" s="68">
        <v>0</v>
      </c>
      <c r="H384" s="68"/>
      <c r="I384" s="68">
        <f t="shared" si="36"/>
        <v>0</v>
      </c>
      <c r="J384" s="138">
        <f t="shared" si="37"/>
        <v>1</v>
      </c>
      <c r="K384" s="53"/>
      <c r="L384" s="53"/>
      <c r="M384" s="305"/>
    </row>
    <row r="385" spans="1:13" s="34" customFormat="1" ht="94.5">
      <c r="A385" s="35" t="s">
        <v>111</v>
      </c>
      <c r="B385" s="29" t="s">
        <v>534</v>
      </c>
      <c r="C385" s="52">
        <v>0</v>
      </c>
      <c r="D385" s="68">
        <v>0.059</v>
      </c>
      <c r="E385" s="52">
        <v>0.059</v>
      </c>
      <c r="F385" s="68">
        <v>0.05</v>
      </c>
      <c r="G385" s="68">
        <v>0</v>
      </c>
      <c r="H385" s="68"/>
      <c r="I385" s="68">
        <f t="shared" si="36"/>
        <v>0</v>
      </c>
      <c r="J385" s="138">
        <f t="shared" si="37"/>
        <v>1</v>
      </c>
      <c r="K385" s="53"/>
      <c r="L385" s="53"/>
      <c r="M385" s="305"/>
    </row>
    <row r="386" spans="1:13" s="34" customFormat="1" ht="78.75">
      <c r="A386" s="35" t="s">
        <v>111</v>
      </c>
      <c r="B386" s="29" t="s">
        <v>535</v>
      </c>
      <c r="C386" s="52">
        <v>0</v>
      </c>
      <c r="D386" s="68">
        <v>0.4012</v>
      </c>
      <c r="E386" s="52">
        <v>0.401</v>
      </c>
      <c r="F386" s="68">
        <v>0.33983051</v>
      </c>
      <c r="G386" s="68">
        <v>0</v>
      </c>
      <c r="H386" s="68"/>
      <c r="I386" s="68">
        <f t="shared" si="36"/>
        <v>-0.00019999999999997797</v>
      </c>
      <c r="J386" s="138">
        <f t="shared" si="37"/>
        <v>0.9995014955134597</v>
      </c>
      <c r="K386" s="53"/>
      <c r="L386" s="53"/>
      <c r="M386" s="305"/>
    </row>
    <row r="387" spans="1:13" s="34" customFormat="1" ht="78.75">
      <c r="A387" s="35" t="s">
        <v>111</v>
      </c>
      <c r="B387" s="29" t="s">
        <v>536</v>
      </c>
      <c r="C387" s="52">
        <v>0</v>
      </c>
      <c r="D387" s="68">
        <v>0.12744</v>
      </c>
      <c r="E387" s="52">
        <v>0.966488</v>
      </c>
      <c r="F387" s="68">
        <v>0.10762712</v>
      </c>
      <c r="G387" s="68">
        <v>0</v>
      </c>
      <c r="H387" s="68"/>
      <c r="I387" s="68">
        <f t="shared" si="36"/>
        <v>0.839048</v>
      </c>
      <c r="J387" s="138">
        <f t="shared" si="37"/>
        <v>7.583866917765223</v>
      </c>
      <c r="K387" s="53"/>
      <c r="L387" s="53"/>
      <c r="M387" s="303" t="s">
        <v>1034</v>
      </c>
    </row>
    <row r="388" spans="1:13" s="34" customFormat="1" ht="78.75">
      <c r="A388" s="35" t="s">
        <v>111</v>
      </c>
      <c r="B388" s="29" t="s">
        <v>537</v>
      </c>
      <c r="C388" s="52">
        <v>0</v>
      </c>
      <c r="D388" s="68">
        <v>0.0826</v>
      </c>
      <c r="E388" s="52">
        <v>0</v>
      </c>
      <c r="F388" s="68">
        <v>0.07033898</v>
      </c>
      <c r="G388" s="68">
        <v>0</v>
      </c>
      <c r="H388" s="68">
        <f>C388-E388</f>
        <v>0</v>
      </c>
      <c r="I388" s="68">
        <f t="shared" si="36"/>
        <v>-0.0826</v>
      </c>
      <c r="J388" s="138">
        <f t="shared" si="37"/>
        <v>0</v>
      </c>
      <c r="K388" s="53"/>
      <c r="L388" s="53"/>
      <c r="M388" s="305"/>
    </row>
    <row r="389" spans="1:13" s="34" customFormat="1" ht="78.75">
      <c r="A389" s="35" t="s">
        <v>111</v>
      </c>
      <c r="B389" s="29" t="s">
        <v>538</v>
      </c>
      <c r="C389" s="52">
        <v>0</v>
      </c>
      <c r="D389" s="68">
        <v>0.1534</v>
      </c>
      <c r="E389" s="52">
        <v>0.153</v>
      </c>
      <c r="F389" s="68">
        <v>0.12966102</v>
      </c>
      <c r="G389" s="68">
        <v>0</v>
      </c>
      <c r="H389" s="68"/>
      <c r="I389" s="68">
        <f t="shared" si="36"/>
        <v>-0.00040000000000001146</v>
      </c>
      <c r="J389" s="138">
        <f t="shared" si="37"/>
        <v>0.9973924380704041</v>
      </c>
      <c r="K389" s="53"/>
      <c r="L389" s="53"/>
      <c r="M389" s="305"/>
    </row>
    <row r="390" spans="1:13" s="34" customFormat="1" ht="78.75">
      <c r="A390" s="35" t="s">
        <v>111</v>
      </c>
      <c r="B390" s="29" t="s">
        <v>539</v>
      </c>
      <c r="C390" s="52">
        <v>0</v>
      </c>
      <c r="D390" s="68">
        <v>0.10619999999999999</v>
      </c>
      <c r="E390" s="52">
        <v>0.106</v>
      </c>
      <c r="F390" s="68">
        <v>0.08983051</v>
      </c>
      <c r="G390" s="68">
        <v>0</v>
      </c>
      <c r="H390" s="68"/>
      <c r="I390" s="68">
        <f t="shared" si="36"/>
        <v>-0.00019999999999999185</v>
      </c>
      <c r="J390" s="138">
        <f t="shared" si="37"/>
        <v>0.9981167608286253</v>
      </c>
      <c r="K390" s="53"/>
      <c r="L390" s="53"/>
      <c r="M390" s="305"/>
    </row>
    <row r="391" spans="1:13" s="34" customFormat="1" ht="31.5">
      <c r="A391" s="35" t="s">
        <v>111</v>
      </c>
      <c r="B391" s="29" t="s">
        <v>540</v>
      </c>
      <c r="C391" s="52">
        <v>0</v>
      </c>
      <c r="D391" s="68">
        <v>0.31999947999999995</v>
      </c>
      <c r="E391" s="52">
        <v>0</v>
      </c>
      <c r="F391" s="68">
        <v>0</v>
      </c>
      <c r="G391" s="68">
        <v>0</v>
      </c>
      <c r="H391" s="68">
        <f>C391-E391</f>
        <v>0</v>
      </c>
      <c r="I391" s="68">
        <f t="shared" si="36"/>
        <v>-0.31999947999999995</v>
      </c>
      <c r="J391" s="138">
        <f t="shared" si="37"/>
        <v>0</v>
      </c>
      <c r="K391" s="53"/>
      <c r="L391" s="53"/>
      <c r="M391" s="305" t="s">
        <v>1017</v>
      </c>
    </row>
    <row r="392" spans="1:13" s="34" customFormat="1" ht="31.5">
      <c r="A392" s="35" t="s">
        <v>111</v>
      </c>
      <c r="B392" s="29" t="s">
        <v>541</v>
      </c>
      <c r="C392" s="52">
        <v>0</v>
      </c>
      <c r="D392" s="68">
        <v>0.354</v>
      </c>
      <c r="E392" s="52">
        <v>0.354</v>
      </c>
      <c r="F392" s="68">
        <v>0.3</v>
      </c>
      <c r="G392" s="68">
        <v>0</v>
      </c>
      <c r="H392" s="68"/>
      <c r="I392" s="68">
        <f t="shared" si="36"/>
        <v>0</v>
      </c>
      <c r="J392" s="138">
        <f t="shared" si="37"/>
        <v>1</v>
      </c>
      <c r="K392" s="53"/>
      <c r="L392" s="53"/>
      <c r="M392" s="305"/>
    </row>
    <row r="393" spans="1:13" s="34" customFormat="1" ht="31.5">
      <c r="A393" s="35" t="s">
        <v>111</v>
      </c>
      <c r="B393" s="29" t="s">
        <v>542</v>
      </c>
      <c r="C393" s="52">
        <v>0</v>
      </c>
      <c r="D393" s="68">
        <v>0.649</v>
      </c>
      <c r="E393" s="52">
        <v>0.4588</v>
      </c>
      <c r="F393" s="68">
        <v>0.38881</v>
      </c>
      <c r="G393" s="68">
        <v>0</v>
      </c>
      <c r="H393" s="68"/>
      <c r="I393" s="68">
        <f t="shared" si="36"/>
        <v>-0.19020000000000004</v>
      </c>
      <c r="J393" s="138">
        <f t="shared" si="37"/>
        <v>0.7069337442218798</v>
      </c>
      <c r="K393" s="53"/>
      <c r="L393" s="53"/>
      <c r="M393" s="305" t="s">
        <v>1017</v>
      </c>
    </row>
    <row r="394" spans="1:13" s="34" customFormat="1" ht="47.25">
      <c r="A394" s="35" t="s">
        <v>111</v>
      </c>
      <c r="B394" s="29" t="s">
        <v>543</v>
      </c>
      <c r="C394" s="52">
        <v>0</v>
      </c>
      <c r="D394" s="68">
        <v>0.3068</v>
      </c>
      <c r="E394" s="52">
        <v>0.30699941999999997</v>
      </c>
      <c r="F394" s="68">
        <v>0.260169</v>
      </c>
      <c r="G394" s="68">
        <v>0</v>
      </c>
      <c r="H394" s="68"/>
      <c r="I394" s="68">
        <f t="shared" si="36"/>
        <v>0.0001994199999999502</v>
      </c>
      <c r="J394" s="138">
        <f t="shared" si="37"/>
        <v>1.0006499999999998</v>
      </c>
      <c r="K394" s="53"/>
      <c r="L394" s="53"/>
      <c r="M394" s="305"/>
    </row>
    <row r="395" spans="1:13" s="34" customFormat="1" ht="47.25">
      <c r="A395" s="35" t="s">
        <v>111</v>
      </c>
      <c r="B395" s="29" t="s">
        <v>544</v>
      </c>
      <c r="C395" s="52">
        <v>0</v>
      </c>
      <c r="D395" s="68">
        <v>0.472</v>
      </c>
      <c r="E395" s="52">
        <v>0.472</v>
      </c>
      <c r="F395" s="68">
        <v>0.4</v>
      </c>
      <c r="G395" s="68">
        <v>0</v>
      </c>
      <c r="H395" s="68"/>
      <c r="I395" s="68">
        <f t="shared" si="36"/>
        <v>0</v>
      </c>
      <c r="J395" s="138">
        <f t="shared" si="37"/>
        <v>1</v>
      </c>
      <c r="K395" s="53"/>
      <c r="L395" s="53"/>
      <c r="M395" s="305"/>
    </row>
    <row r="396" spans="1:13" s="34" customFormat="1" ht="31.5">
      <c r="A396" s="35" t="s">
        <v>111</v>
      </c>
      <c r="B396" s="29" t="s">
        <v>545</v>
      </c>
      <c r="C396" s="52">
        <v>0</v>
      </c>
      <c r="D396" s="68">
        <v>0.944</v>
      </c>
      <c r="E396" s="52">
        <v>0</v>
      </c>
      <c r="F396" s="68">
        <v>0.71143051</v>
      </c>
      <c r="G396" s="68">
        <v>0</v>
      </c>
      <c r="H396" s="68">
        <f>C396-E396</f>
        <v>0</v>
      </c>
      <c r="I396" s="68">
        <f t="shared" si="36"/>
        <v>-0.944</v>
      </c>
      <c r="J396" s="138">
        <f t="shared" si="37"/>
        <v>0</v>
      </c>
      <c r="K396" s="53"/>
      <c r="L396" s="53"/>
      <c r="M396" s="305" t="s">
        <v>1017</v>
      </c>
    </row>
    <row r="397" spans="1:13" s="34" customFormat="1" ht="31.5">
      <c r="A397" s="35" t="s">
        <v>111</v>
      </c>
      <c r="B397" s="29" t="s">
        <v>546</v>
      </c>
      <c r="C397" s="52">
        <v>0</v>
      </c>
      <c r="D397" s="68">
        <v>0.767</v>
      </c>
      <c r="E397" s="52">
        <v>0.68185</v>
      </c>
      <c r="F397" s="68">
        <v>0.57783898</v>
      </c>
      <c r="G397" s="68">
        <v>0</v>
      </c>
      <c r="H397" s="68"/>
      <c r="I397" s="68">
        <f t="shared" si="36"/>
        <v>-0.08515000000000006</v>
      </c>
      <c r="J397" s="138">
        <f t="shared" si="37"/>
        <v>0.8889830508474575</v>
      </c>
      <c r="K397" s="53"/>
      <c r="L397" s="53"/>
      <c r="M397" s="305" t="s">
        <v>1043</v>
      </c>
    </row>
    <row r="398" spans="1:13" s="34" customFormat="1" ht="94.5">
      <c r="A398" s="35" t="s">
        <v>111</v>
      </c>
      <c r="B398" s="29" t="s">
        <v>547</v>
      </c>
      <c r="C398" s="52">
        <v>0</v>
      </c>
      <c r="D398" s="68">
        <v>0.354</v>
      </c>
      <c r="E398" s="52">
        <v>0.354</v>
      </c>
      <c r="F398" s="68">
        <v>0.3</v>
      </c>
      <c r="G398" s="68">
        <v>0</v>
      </c>
      <c r="H398" s="68"/>
      <c r="I398" s="68">
        <f t="shared" si="36"/>
        <v>0</v>
      </c>
      <c r="J398" s="138">
        <f t="shared" si="37"/>
        <v>1</v>
      </c>
      <c r="K398" s="53"/>
      <c r="L398" s="53"/>
      <c r="M398" s="305"/>
    </row>
    <row r="399" spans="1:13" s="34" customFormat="1" ht="63">
      <c r="A399" s="35" t="s">
        <v>111</v>
      </c>
      <c r="B399" s="29" t="s">
        <v>548</v>
      </c>
      <c r="C399" s="52">
        <v>0</v>
      </c>
      <c r="D399" s="68">
        <v>0.177</v>
      </c>
      <c r="E399" s="52">
        <v>0.177</v>
      </c>
      <c r="F399" s="68">
        <v>0.15</v>
      </c>
      <c r="G399" s="68">
        <v>0</v>
      </c>
      <c r="H399" s="68"/>
      <c r="I399" s="68">
        <f t="shared" si="36"/>
        <v>0</v>
      </c>
      <c r="J399" s="138">
        <f t="shared" si="37"/>
        <v>1</v>
      </c>
      <c r="K399" s="53"/>
      <c r="L399" s="53"/>
      <c r="M399" s="305"/>
    </row>
    <row r="400" spans="1:13" s="34" customFormat="1" ht="78.75">
      <c r="A400" s="35" t="s">
        <v>111</v>
      </c>
      <c r="B400" s="29" t="s">
        <v>549</v>
      </c>
      <c r="C400" s="52">
        <v>0</v>
      </c>
      <c r="D400" s="68">
        <v>0.295</v>
      </c>
      <c r="E400" s="52">
        <v>0.295</v>
      </c>
      <c r="F400" s="68">
        <v>0.25</v>
      </c>
      <c r="G400" s="68">
        <v>0</v>
      </c>
      <c r="H400" s="68"/>
      <c r="I400" s="68">
        <f t="shared" si="36"/>
        <v>0</v>
      </c>
      <c r="J400" s="138">
        <f t="shared" si="37"/>
        <v>1</v>
      </c>
      <c r="K400" s="53"/>
      <c r="L400" s="53"/>
      <c r="M400" s="305"/>
    </row>
    <row r="401" spans="1:13" s="34" customFormat="1" ht="47.25">
      <c r="A401" s="35" t="s">
        <v>111</v>
      </c>
      <c r="B401" s="29" t="s">
        <v>550</v>
      </c>
      <c r="C401" s="52">
        <v>0</v>
      </c>
      <c r="D401" s="68">
        <v>0.118</v>
      </c>
      <c r="E401" s="52">
        <v>0.118</v>
      </c>
      <c r="F401" s="68">
        <v>0.1</v>
      </c>
      <c r="G401" s="68">
        <v>0</v>
      </c>
      <c r="H401" s="68"/>
      <c r="I401" s="68">
        <f t="shared" si="36"/>
        <v>0</v>
      </c>
      <c r="J401" s="138">
        <f t="shared" si="37"/>
        <v>1</v>
      </c>
      <c r="K401" s="53"/>
      <c r="L401" s="53"/>
      <c r="M401" s="305"/>
    </row>
    <row r="402" spans="1:13" s="34" customFormat="1" ht="47.25">
      <c r="A402" s="35" t="s">
        <v>111</v>
      </c>
      <c r="B402" s="29" t="s">
        <v>551</v>
      </c>
      <c r="C402" s="52">
        <v>0</v>
      </c>
      <c r="D402" s="68">
        <v>4.1999999599999995</v>
      </c>
      <c r="E402" s="52">
        <v>3.54</v>
      </c>
      <c r="F402" s="68">
        <v>3</v>
      </c>
      <c r="G402" s="68">
        <v>0</v>
      </c>
      <c r="H402" s="68"/>
      <c r="I402" s="68">
        <f t="shared" si="36"/>
        <v>-0.6599999599999995</v>
      </c>
      <c r="J402" s="138">
        <f t="shared" si="37"/>
        <v>0.8428571508843539</v>
      </c>
      <c r="K402" s="53"/>
      <c r="L402" s="53"/>
      <c r="M402" s="305" t="s">
        <v>1043</v>
      </c>
    </row>
    <row r="403" spans="1:13" s="34" customFormat="1" ht="31.5">
      <c r="A403" s="35" t="s">
        <v>111</v>
      </c>
      <c r="B403" s="29" t="s">
        <v>552</v>
      </c>
      <c r="C403" s="52">
        <v>0</v>
      </c>
      <c r="D403" s="68">
        <v>1.18</v>
      </c>
      <c r="E403" s="52">
        <v>0</v>
      </c>
      <c r="F403" s="68">
        <v>0</v>
      </c>
      <c r="G403" s="68">
        <v>0</v>
      </c>
      <c r="H403" s="68">
        <f>C403-E403</f>
        <v>0</v>
      </c>
      <c r="I403" s="68">
        <f t="shared" si="36"/>
        <v>-1.18</v>
      </c>
      <c r="J403" s="138">
        <f t="shared" si="37"/>
        <v>0</v>
      </c>
      <c r="K403" s="53"/>
      <c r="L403" s="53"/>
      <c r="M403" s="305" t="s">
        <v>1017</v>
      </c>
    </row>
    <row r="404" spans="1:13" s="34" customFormat="1" ht="47.25">
      <c r="A404" s="35" t="s">
        <v>111</v>
      </c>
      <c r="B404" s="29" t="s">
        <v>553</v>
      </c>
      <c r="C404" s="52">
        <v>0</v>
      </c>
      <c r="D404" s="68">
        <v>0</v>
      </c>
      <c r="E404" s="52">
        <v>0.03274</v>
      </c>
      <c r="F404" s="68">
        <v>0.0327537</v>
      </c>
      <c r="G404" s="68">
        <v>0</v>
      </c>
      <c r="H404" s="68"/>
      <c r="I404" s="68">
        <f t="shared" si="36"/>
        <v>0.03274</v>
      </c>
      <c r="J404" s="138" t="e">
        <f t="shared" si="37"/>
        <v>#DIV/0!</v>
      </c>
      <c r="K404" s="53"/>
      <c r="L404" s="53"/>
      <c r="M404" s="305"/>
    </row>
    <row r="405" spans="1:13" s="34" customFormat="1" ht="47.25">
      <c r="A405" s="35" t="s">
        <v>111</v>
      </c>
      <c r="B405" s="29" t="s">
        <v>554</v>
      </c>
      <c r="C405" s="52">
        <v>0</v>
      </c>
      <c r="D405" s="68">
        <v>0</v>
      </c>
      <c r="E405" s="52">
        <v>0.00723</v>
      </c>
      <c r="F405" s="68">
        <v>0.0072431</v>
      </c>
      <c r="G405" s="68">
        <v>0</v>
      </c>
      <c r="H405" s="68"/>
      <c r="I405" s="68">
        <f t="shared" si="36"/>
        <v>0.00723</v>
      </c>
      <c r="J405" s="138" t="e">
        <f t="shared" si="37"/>
        <v>#DIV/0!</v>
      </c>
      <c r="K405" s="53"/>
      <c r="L405" s="53"/>
      <c r="M405" s="305"/>
    </row>
    <row r="406" spans="1:13" s="34" customFormat="1" ht="63">
      <c r="A406" s="35" t="s">
        <v>111</v>
      </c>
      <c r="B406" s="29" t="s">
        <v>555</v>
      </c>
      <c r="C406" s="52">
        <v>0</v>
      </c>
      <c r="D406" s="68">
        <v>0</v>
      </c>
      <c r="E406" s="52">
        <v>0.00728</v>
      </c>
      <c r="F406" s="68">
        <v>0.0072431</v>
      </c>
      <c r="G406" s="68">
        <v>0</v>
      </c>
      <c r="H406" s="68"/>
      <c r="I406" s="68">
        <f t="shared" si="36"/>
        <v>0.00728</v>
      </c>
      <c r="J406" s="138" t="e">
        <f t="shared" si="37"/>
        <v>#DIV/0!</v>
      </c>
      <c r="K406" s="53"/>
      <c r="L406" s="53"/>
      <c r="M406" s="305"/>
    </row>
    <row r="407" spans="1:13" s="34" customFormat="1" ht="47.25">
      <c r="A407" s="35" t="s">
        <v>111</v>
      </c>
      <c r="B407" s="29" t="s">
        <v>556</v>
      </c>
      <c r="C407" s="52">
        <v>0</v>
      </c>
      <c r="D407" s="68">
        <v>0</v>
      </c>
      <c r="E407" s="52">
        <v>0.03411</v>
      </c>
      <c r="F407" s="68">
        <v>0.03959727</v>
      </c>
      <c r="G407" s="68">
        <v>0</v>
      </c>
      <c r="H407" s="68"/>
      <c r="I407" s="68">
        <f t="shared" si="36"/>
        <v>0.03411</v>
      </c>
      <c r="J407" s="138" t="e">
        <f t="shared" si="37"/>
        <v>#DIV/0!</v>
      </c>
      <c r="K407" s="53"/>
      <c r="L407" s="53"/>
      <c r="M407" s="305"/>
    </row>
    <row r="408" spans="1:13" s="34" customFormat="1" ht="47.25">
      <c r="A408" s="35" t="s">
        <v>111</v>
      </c>
      <c r="B408" s="29" t="s">
        <v>557</v>
      </c>
      <c r="C408" s="52">
        <v>0</v>
      </c>
      <c r="D408" s="68">
        <v>0</v>
      </c>
      <c r="E408" s="52">
        <v>0.011779999999999999</v>
      </c>
      <c r="F408" s="68">
        <v>0.01178813</v>
      </c>
      <c r="G408" s="68">
        <v>0</v>
      </c>
      <c r="H408" s="68"/>
      <c r="I408" s="68">
        <f t="shared" si="36"/>
        <v>0.011779999999999999</v>
      </c>
      <c r="J408" s="138" t="e">
        <f t="shared" si="37"/>
        <v>#DIV/0!</v>
      </c>
      <c r="K408" s="53"/>
      <c r="L408" s="53"/>
      <c r="M408" s="305"/>
    </row>
    <row r="409" spans="1:13" s="34" customFormat="1" ht="47.25">
      <c r="A409" s="35" t="s">
        <v>111</v>
      </c>
      <c r="B409" s="29" t="s">
        <v>558</v>
      </c>
      <c r="C409" s="52">
        <v>0</v>
      </c>
      <c r="D409" s="68">
        <v>0</v>
      </c>
      <c r="E409" s="52">
        <v>0.0077800000000000005</v>
      </c>
      <c r="F409" s="68">
        <v>0.006402</v>
      </c>
      <c r="G409" s="68">
        <v>0</v>
      </c>
      <c r="H409" s="68"/>
      <c r="I409" s="68">
        <f t="shared" si="36"/>
        <v>0.0077800000000000005</v>
      </c>
      <c r="J409" s="138" t="e">
        <f t="shared" si="37"/>
        <v>#DIV/0!</v>
      </c>
      <c r="K409" s="53"/>
      <c r="L409" s="53"/>
      <c r="M409" s="305"/>
    </row>
    <row r="410" spans="1:13" s="34" customFormat="1" ht="47.25">
      <c r="A410" s="35" t="s">
        <v>111</v>
      </c>
      <c r="B410" s="29" t="s">
        <v>559</v>
      </c>
      <c r="C410" s="52">
        <v>0</v>
      </c>
      <c r="D410" s="68">
        <v>0</v>
      </c>
      <c r="E410" s="52">
        <v>0.01039</v>
      </c>
      <c r="F410" s="68">
        <v>0.01179113</v>
      </c>
      <c r="G410" s="68">
        <v>0</v>
      </c>
      <c r="H410" s="68"/>
      <c r="I410" s="68">
        <f t="shared" si="36"/>
        <v>0.01039</v>
      </c>
      <c r="J410" s="138" t="e">
        <f t="shared" si="37"/>
        <v>#DIV/0!</v>
      </c>
      <c r="K410" s="53"/>
      <c r="L410" s="53"/>
      <c r="M410" s="305"/>
    </row>
    <row r="411" spans="1:13" s="34" customFormat="1" ht="47.25">
      <c r="A411" s="35" t="s">
        <v>111</v>
      </c>
      <c r="B411" s="29" t="s">
        <v>560</v>
      </c>
      <c r="C411" s="52">
        <v>0</v>
      </c>
      <c r="D411" s="68">
        <v>0</v>
      </c>
      <c r="E411" s="52">
        <v>0.01515</v>
      </c>
      <c r="F411" s="52">
        <v>0.018188080000000002</v>
      </c>
      <c r="G411" s="68">
        <v>0</v>
      </c>
      <c r="H411" s="68"/>
      <c r="I411" s="68">
        <f t="shared" si="36"/>
        <v>0.01515</v>
      </c>
      <c r="J411" s="138" t="e">
        <f t="shared" si="37"/>
        <v>#DIV/0!</v>
      </c>
      <c r="K411" s="53"/>
      <c r="L411" s="53"/>
      <c r="M411" s="305"/>
    </row>
    <row r="412" spans="1:13" s="34" customFormat="1" ht="47.25">
      <c r="A412" s="35" t="s">
        <v>111</v>
      </c>
      <c r="B412" s="29" t="s">
        <v>561</v>
      </c>
      <c r="C412" s="52">
        <v>0</v>
      </c>
      <c r="D412" s="68">
        <v>0</v>
      </c>
      <c r="E412" s="52">
        <v>0.011789999999999998</v>
      </c>
      <c r="F412" s="68">
        <v>0.01179113</v>
      </c>
      <c r="G412" s="68">
        <v>0</v>
      </c>
      <c r="H412" s="68"/>
      <c r="I412" s="68">
        <f t="shared" si="36"/>
        <v>0.011789999999999998</v>
      </c>
      <c r="J412" s="138" t="e">
        <f t="shared" si="37"/>
        <v>#DIV/0!</v>
      </c>
      <c r="K412" s="53"/>
      <c r="L412" s="53"/>
      <c r="M412" s="305"/>
    </row>
    <row r="413" spans="1:13" s="34" customFormat="1" ht="47.25">
      <c r="A413" s="35" t="s">
        <v>111</v>
      </c>
      <c r="B413" s="29" t="s">
        <v>562</v>
      </c>
      <c r="C413" s="52">
        <v>0</v>
      </c>
      <c r="D413" s="68">
        <v>0</v>
      </c>
      <c r="E413" s="52">
        <v>0.011789999999999998</v>
      </c>
      <c r="F413" s="68">
        <v>0.01178813</v>
      </c>
      <c r="G413" s="68">
        <v>0</v>
      </c>
      <c r="H413" s="68"/>
      <c r="I413" s="68">
        <f aca="true" t="shared" si="38" ref="I413:I428">E413-D413</f>
        <v>0.011789999999999998</v>
      </c>
      <c r="J413" s="138" t="e">
        <f aca="true" t="shared" si="39" ref="J413:J428">E413/D413</f>
        <v>#DIV/0!</v>
      </c>
      <c r="K413" s="53"/>
      <c r="L413" s="53"/>
      <c r="M413" s="305"/>
    </row>
    <row r="414" spans="1:13" s="34" customFormat="1" ht="47.25">
      <c r="A414" s="35" t="s">
        <v>111</v>
      </c>
      <c r="B414" s="29" t="s">
        <v>563</v>
      </c>
      <c r="C414" s="52">
        <v>0</v>
      </c>
      <c r="D414" s="68">
        <v>0</v>
      </c>
      <c r="E414" s="52">
        <v>0.014589999999999999</v>
      </c>
      <c r="F414" s="68">
        <v>0.014573560000000001</v>
      </c>
      <c r="G414" s="68">
        <v>0</v>
      </c>
      <c r="H414" s="68"/>
      <c r="I414" s="68">
        <f t="shared" si="38"/>
        <v>0.014589999999999999</v>
      </c>
      <c r="J414" s="138" t="e">
        <f t="shared" si="39"/>
        <v>#DIV/0!</v>
      </c>
      <c r="K414" s="53"/>
      <c r="L414" s="53"/>
      <c r="M414" s="305"/>
    </row>
    <row r="415" spans="1:13" s="34" customFormat="1" ht="47.25">
      <c r="A415" s="35" t="s">
        <v>111</v>
      </c>
      <c r="B415" s="29" t="s">
        <v>564</v>
      </c>
      <c r="C415" s="52">
        <v>0</v>
      </c>
      <c r="D415" s="68">
        <v>0</v>
      </c>
      <c r="E415" s="52">
        <v>0.00766</v>
      </c>
      <c r="F415" s="68">
        <v>0.007243099999999999</v>
      </c>
      <c r="G415" s="68">
        <v>0</v>
      </c>
      <c r="H415" s="68"/>
      <c r="I415" s="68">
        <f t="shared" si="38"/>
        <v>0.00766</v>
      </c>
      <c r="J415" s="138" t="e">
        <f t="shared" si="39"/>
        <v>#DIV/0!</v>
      </c>
      <c r="K415" s="53"/>
      <c r="L415" s="53"/>
      <c r="M415" s="305"/>
    </row>
    <row r="416" spans="1:13" s="34" customFormat="1" ht="47.25">
      <c r="A416" s="35" t="s">
        <v>111</v>
      </c>
      <c r="B416" s="29" t="s">
        <v>565</v>
      </c>
      <c r="C416" s="52">
        <v>0</v>
      </c>
      <c r="D416" s="68">
        <v>0</v>
      </c>
      <c r="E416" s="52">
        <v>0.008320000000000001</v>
      </c>
      <c r="F416" s="68">
        <v>0.00870882</v>
      </c>
      <c r="G416" s="68">
        <v>0</v>
      </c>
      <c r="H416" s="68"/>
      <c r="I416" s="68">
        <f t="shared" si="38"/>
        <v>0.008320000000000001</v>
      </c>
      <c r="J416" s="138" t="e">
        <f t="shared" si="39"/>
        <v>#DIV/0!</v>
      </c>
      <c r="K416" s="53"/>
      <c r="L416" s="53"/>
      <c r="M416" s="305"/>
    </row>
    <row r="417" spans="1:13" s="34" customFormat="1" ht="31.5">
      <c r="A417" s="35" t="s">
        <v>111</v>
      </c>
      <c r="B417" s="29" t="s">
        <v>566</v>
      </c>
      <c r="C417" s="52">
        <v>0</v>
      </c>
      <c r="D417" s="68">
        <v>0</v>
      </c>
      <c r="E417" s="52">
        <v>0.012</v>
      </c>
      <c r="F417" s="68">
        <v>0.006397</v>
      </c>
      <c r="G417" s="68">
        <v>0</v>
      </c>
      <c r="H417" s="68"/>
      <c r="I417" s="68">
        <f t="shared" si="38"/>
        <v>0.012</v>
      </c>
      <c r="J417" s="138" t="e">
        <f t="shared" si="39"/>
        <v>#DIV/0!</v>
      </c>
      <c r="K417" s="53"/>
      <c r="L417" s="53"/>
      <c r="M417" s="305"/>
    </row>
    <row r="418" spans="1:13" s="34" customFormat="1" ht="47.25">
      <c r="A418" s="35" t="s">
        <v>111</v>
      </c>
      <c r="B418" s="29" t="s">
        <v>567</v>
      </c>
      <c r="C418" s="52">
        <v>0</v>
      </c>
      <c r="D418" s="68">
        <v>0</v>
      </c>
      <c r="E418" s="52">
        <v>0.03546</v>
      </c>
      <c r="F418" s="68">
        <v>0.03545174</v>
      </c>
      <c r="G418" s="68">
        <v>0</v>
      </c>
      <c r="H418" s="68"/>
      <c r="I418" s="68">
        <f t="shared" si="38"/>
        <v>0.03546</v>
      </c>
      <c r="J418" s="138" t="e">
        <f t="shared" si="39"/>
        <v>#DIV/0!</v>
      </c>
      <c r="K418" s="53"/>
      <c r="L418" s="53"/>
      <c r="M418" s="305"/>
    </row>
    <row r="419" spans="1:13" s="34" customFormat="1" ht="31.5">
      <c r="A419" s="35" t="s">
        <v>111</v>
      </c>
      <c r="B419" s="29" t="s">
        <v>568</v>
      </c>
      <c r="C419" s="52">
        <v>0</v>
      </c>
      <c r="D419" s="68">
        <v>0</v>
      </c>
      <c r="E419" s="52">
        <v>0.011799999999999998</v>
      </c>
      <c r="F419" s="68">
        <v>0.01179113</v>
      </c>
      <c r="G419" s="68">
        <v>0</v>
      </c>
      <c r="H419" s="68"/>
      <c r="I419" s="68">
        <f t="shared" si="38"/>
        <v>0.011799999999999998</v>
      </c>
      <c r="J419" s="138" t="e">
        <f t="shared" si="39"/>
        <v>#DIV/0!</v>
      </c>
      <c r="K419" s="53"/>
      <c r="L419" s="53"/>
      <c r="M419" s="305"/>
    </row>
    <row r="420" spans="1:13" s="34" customFormat="1" ht="31.5">
      <c r="A420" s="35" t="s">
        <v>111</v>
      </c>
      <c r="B420" s="29" t="s">
        <v>569</v>
      </c>
      <c r="C420" s="52">
        <v>0</v>
      </c>
      <c r="D420" s="68">
        <v>0</v>
      </c>
      <c r="E420" s="52">
        <v>0.07316</v>
      </c>
      <c r="F420" s="68">
        <v>0.07276922</v>
      </c>
      <c r="G420" s="68">
        <v>0</v>
      </c>
      <c r="H420" s="68"/>
      <c r="I420" s="68">
        <f t="shared" si="38"/>
        <v>0.07316</v>
      </c>
      <c r="J420" s="138" t="e">
        <f t="shared" si="39"/>
        <v>#DIV/0!</v>
      </c>
      <c r="K420" s="53"/>
      <c r="L420" s="53"/>
      <c r="M420" s="305"/>
    </row>
    <row r="421" spans="1:13" s="34" customFormat="1" ht="31.5">
      <c r="A421" s="35" t="s">
        <v>111</v>
      </c>
      <c r="B421" s="29" t="s">
        <v>570</v>
      </c>
      <c r="C421" s="52">
        <v>0</v>
      </c>
      <c r="D421" s="68">
        <v>0</v>
      </c>
      <c r="E421" s="52">
        <v>0.03</v>
      </c>
      <c r="F421" s="68">
        <v>0.02720277</v>
      </c>
      <c r="G421" s="68">
        <v>0</v>
      </c>
      <c r="H421" s="68"/>
      <c r="I421" s="68">
        <f t="shared" si="38"/>
        <v>0.03</v>
      </c>
      <c r="J421" s="138" t="e">
        <f t="shared" si="39"/>
        <v>#DIV/0!</v>
      </c>
      <c r="K421" s="53"/>
      <c r="L421" s="53"/>
      <c r="M421" s="305"/>
    </row>
    <row r="422" spans="1:13" s="34" customFormat="1" ht="31.5">
      <c r="A422" s="35" t="s">
        <v>111</v>
      </c>
      <c r="B422" s="29" t="s">
        <v>571</v>
      </c>
      <c r="C422" s="52">
        <v>0</v>
      </c>
      <c r="D422" s="68">
        <v>0</v>
      </c>
      <c r="E422" s="52">
        <v>0.02807</v>
      </c>
      <c r="F422" s="68">
        <v>0.0283634</v>
      </c>
      <c r="G422" s="68">
        <v>0</v>
      </c>
      <c r="H422" s="68"/>
      <c r="I422" s="68">
        <f t="shared" si="38"/>
        <v>0.02807</v>
      </c>
      <c r="J422" s="138" t="e">
        <f t="shared" si="39"/>
        <v>#DIV/0!</v>
      </c>
      <c r="K422" s="53"/>
      <c r="L422" s="53"/>
      <c r="M422" s="305"/>
    </row>
    <row r="423" spans="1:13" s="34" customFormat="1" ht="31.5">
      <c r="A423" s="35" t="s">
        <v>111</v>
      </c>
      <c r="B423" s="29" t="s">
        <v>572</v>
      </c>
      <c r="C423" s="52">
        <v>0</v>
      </c>
      <c r="D423" s="68">
        <v>0</v>
      </c>
      <c r="E423" s="52">
        <v>0.00817</v>
      </c>
      <c r="F423" s="68">
        <v>0.008183049999999999</v>
      </c>
      <c r="G423" s="68">
        <v>0</v>
      </c>
      <c r="H423" s="68"/>
      <c r="I423" s="68">
        <f t="shared" si="38"/>
        <v>0.00817</v>
      </c>
      <c r="J423" s="138" t="e">
        <f t="shared" si="39"/>
        <v>#DIV/0!</v>
      </c>
      <c r="K423" s="53"/>
      <c r="L423" s="53"/>
      <c r="M423" s="305"/>
    </row>
    <row r="424" spans="1:13" s="34" customFormat="1" ht="31.5">
      <c r="A424" s="35" t="s">
        <v>111</v>
      </c>
      <c r="B424" s="29" t="s">
        <v>573</v>
      </c>
      <c r="C424" s="52">
        <v>0</v>
      </c>
      <c r="D424" s="68">
        <v>0.177</v>
      </c>
      <c r="E424" s="52">
        <v>0.17699</v>
      </c>
      <c r="F424" s="68">
        <v>0.149993</v>
      </c>
      <c r="G424" s="68">
        <v>0</v>
      </c>
      <c r="H424" s="68"/>
      <c r="I424" s="68">
        <f t="shared" si="38"/>
        <v>-9.999999999982245E-06</v>
      </c>
      <c r="J424" s="138">
        <f t="shared" si="39"/>
        <v>0.9999435028248589</v>
      </c>
      <c r="K424" s="53"/>
      <c r="L424" s="53"/>
      <c r="M424" s="305"/>
    </row>
    <row r="425" spans="1:13" s="34" customFormat="1" ht="15.75">
      <c r="A425" s="35" t="s">
        <v>111</v>
      </c>
      <c r="B425" s="29" t="s">
        <v>145</v>
      </c>
      <c r="C425" s="52">
        <v>0</v>
      </c>
      <c r="D425" s="68">
        <v>0</v>
      </c>
      <c r="E425" s="52">
        <v>0</v>
      </c>
      <c r="F425" s="68">
        <v>0</v>
      </c>
      <c r="G425" s="68">
        <v>0</v>
      </c>
      <c r="H425" s="68">
        <f>C425-E425</f>
        <v>0</v>
      </c>
      <c r="I425" s="68">
        <f t="shared" si="38"/>
        <v>0</v>
      </c>
      <c r="J425" s="138" t="e">
        <f t="shared" si="39"/>
        <v>#DIV/0!</v>
      </c>
      <c r="K425" s="53"/>
      <c r="L425" s="53"/>
      <c r="M425" s="305"/>
    </row>
    <row r="426" spans="1:15" s="34" customFormat="1" ht="31.5">
      <c r="A426" s="35" t="s">
        <v>111</v>
      </c>
      <c r="B426" s="29" t="s">
        <v>174</v>
      </c>
      <c r="C426" s="52">
        <v>13.73079350553506</v>
      </c>
      <c r="D426" s="68">
        <v>6.86524</v>
      </c>
      <c r="E426" s="52">
        <v>0</v>
      </c>
      <c r="F426" s="68">
        <v>0</v>
      </c>
      <c r="G426" s="68">
        <v>0</v>
      </c>
      <c r="H426" s="68">
        <f>C426-E426</f>
        <v>13.73079350553506</v>
      </c>
      <c r="I426" s="68">
        <f t="shared" si="38"/>
        <v>-6.86524</v>
      </c>
      <c r="J426" s="138">
        <f t="shared" si="39"/>
        <v>0</v>
      </c>
      <c r="K426" s="53"/>
      <c r="L426" s="53"/>
      <c r="M426" s="305" t="s">
        <v>1017</v>
      </c>
      <c r="O426" s="34" t="s">
        <v>111</v>
      </c>
    </row>
    <row r="427" spans="1:15" s="34" customFormat="1" ht="15.75">
      <c r="A427" s="35" t="s">
        <v>111</v>
      </c>
      <c r="B427" s="29" t="s">
        <v>574</v>
      </c>
      <c r="C427" s="52">
        <v>0</v>
      </c>
      <c r="D427" s="68">
        <v>1.8172</v>
      </c>
      <c r="E427" s="52">
        <v>0</v>
      </c>
      <c r="F427" s="68">
        <v>0</v>
      </c>
      <c r="G427" s="68">
        <v>0</v>
      </c>
      <c r="H427" s="68">
        <f>C427-E427</f>
        <v>0</v>
      </c>
      <c r="I427" s="68">
        <f t="shared" si="38"/>
        <v>-1.8172</v>
      </c>
      <c r="J427" s="138">
        <f t="shared" si="39"/>
        <v>0</v>
      </c>
      <c r="K427" s="53"/>
      <c r="L427" s="53"/>
      <c r="M427" s="305"/>
      <c r="O427" s="34" t="s">
        <v>111</v>
      </c>
    </row>
    <row r="428" spans="1:15" s="34" customFormat="1" ht="15.75">
      <c r="A428" s="35" t="s">
        <v>111</v>
      </c>
      <c r="B428" s="29" t="s">
        <v>575</v>
      </c>
      <c r="C428" s="52">
        <v>11.47372</v>
      </c>
      <c r="D428" s="68">
        <v>9.6</v>
      </c>
      <c r="E428" s="52">
        <v>11.47372</v>
      </c>
      <c r="F428" s="68">
        <v>0.00495</v>
      </c>
      <c r="G428" s="68">
        <v>0</v>
      </c>
      <c r="H428" s="68">
        <f>C428-E428</f>
        <v>0</v>
      </c>
      <c r="I428" s="68">
        <f t="shared" si="38"/>
        <v>1.8737200000000005</v>
      </c>
      <c r="J428" s="138">
        <f t="shared" si="39"/>
        <v>1.1951791666666667</v>
      </c>
      <c r="K428" s="53"/>
      <c r="L428" s="53"/>
      <c r="M428" s="305"/>
      <c r="O428" s="34" t="s">
        <v>111</v>
      </c>
    </row>
    <row r="429" spans="1:15" s="34" customFormat="1" ht="15.75">
      <c r="A429" s="35"/>
      <c r="B429" s="36" t="s">
        <v>106</v>
      </c>
      <c r="C429" s="67"/>
      <c r="D429" s="67"/>
      <c r="E429" s="67"/>
      <c r="F429" s="67"/>
      <c r="G429" s="67"/>
      <c r="H429" s="68"/>
      <c r="I429" s="68"/>
      <c r="J429" s="138"/>
      <c r="K429" s="51"/>
      <c r="L429" s="51"/>
      <c r="M429" s="311"/>
      <c r="O429" s="34" t="s">
        <v>112</v>
      </c>
    </row>
    <row r="430" spans="1:15" s="34" customFormat="1" ht="56.25" customHeight="1">
      <c r="A430" s="35" t="s">
        <v>112</v>
      </c>
      <c r="B430" s="45" t="s">
        <v>136</v>
      </c>
      <c r="C430" s="52">
        <v>13.009999999999998</v>
      </c>
      <c r="D430" s="68">
        <v>1.21</v>
      </c>
      <c r="E430" s="52">
        <v>1.210798</v>
      </c>
      <c r="F430" s="68">
        <v>9.69866949</v>
      </c>
      <c r="G430" s="68">
        <v>0</v>
      </c>
      <c r="H430" s="68">
        <f aca="true" t="shared" si="40" ref="H430:H492">C430-E430</f>
        <v>11.799201999999998</v>
      </c>
      <c r="I430" s="68">
        <f aca="true" t="shared" si="41" ref="I430:I492">E430-D430</f>
        <v>0.0007980000000000764</v>
      </c>
      <c r="J430" s="138">
        <f aca="true" t="shared" si="42" ref="J430:J492">E430/D430</f>
        <v>1.0006595041322315</v>
      </c>
      <c r="K430" s="51"/>
      <c r="L430" s="51"/>
      <c r="M430" s="311"/>
      <c r="O430" s="34" t="s">
        <v>112</v>
      </c>
    </row>
    <row r="431" spans="1:15" s="34" customFormat="1" ht="31.5">
      <c r="A431" s="35" t="s">
        <v>112</v>
      </c>
      <c r="B431" s="45" t="s">
        <v>135</v>
      </c>
      <c r="C431" s="52">
        <v>0</v>
      </c>
      <c r="D431" s="68">
        <v>0</v>
      </c>
      <c r="E431" s="52">
        <v>0</v>
      </c>
      <c r="F431" s="68">
        <v>0</v>
      </c>
      <c r="G431" s="68">
        <v>0</v>
      </c>
      <c r="H431" s="68">
        <f t="shared" si="40"/>
        <v>0</v>
      </c>
      <c r="I431" s="68">
        <f t="shared" si="41"/>
        <v>0</v>
      </c>
      <c r="J431" s="138" t="e">
        <f t="shared" si="42"/>
        <v>#DIV/0!</v>
      </c>
      <c r="K431" s="51"/>
      <c r="L431" s="51"/>
      <c r="M431" s="311"/>
      <c r="O431" s="34" t="s">
        <v>112</v>
      </c>
    </row>
    <row r="432" spans="1:15" s="34" customFormat="1" ht="31.5">
      <c r="A432" s="35" t="s">
        <v>112</v>
      </c>
      <c r="B432" s="45" t="s">
        <v>137</v>
      </c>
      <c r="C432" s="52">
        <v>5.7313539</v>
      </c>
      <c r="D432" s="68">
        <v>0</v>
      </c>
      <c r="E432" s="52">
        <v>5.7313539</v>
      </c>
      <c r="F432" s="68">
        <v>0</v>
      </c>
      <c r="G432" s="68">
        <v>4.85707958</v>
      </c>
      <c r="H432" s="68">
        <f t="shared" si="40"/>
        <v>0</v>
      </c>
      <c r="I432" s="68">
        <f t="shared" si="41"/>
        <v>5.7313539</v>
      </c>
      <c r="J432" s="138" t="e">
        <f t="shared" si="42"/>
        <v>#DIV/0!</v>
      </c>
      <c r="K432" s="51"/>
      <c r="L432" s="51"/>
      <c r="M432" s="303" t="s">
        <v>1029</v>
      </c>
      <c r="O432" s="34" t="s">
        <v>112</v>
      </c>
    </row>
    <row r="433" spans="1:15" s="34" customFormat="1" ht="31.5">
      <c r="A433" s="35" t="s">
        <v>112</v>
      </c>
      <c r="B433" s="45" t="s">
        <v>576</v>
      </c>
      <c r="C433" s="52">
        <v>8.425199999999998</v>
      </c>
      <c r="D433" s="68">
        <v>0</v>
      </c>
      <c r="E433" s="52">
        <v>0</v>
      </c>
      <c r="F433" s="68">
        <v>6.35487</v>
      </c>
      <c r="G433" s="68">
        <v>0</v>
      </c>
      <c r="H433" s="68">
        <f t="shared" si="40"/>
        <v>8.425199999999998</v>
      </c>
      <c r="I433" s="68">
        <f t="shared" si="41"/>
        <v>0</v>
      </c>
      <c r="J433" s="138" t="e">
        <f t="shared" si="42"/>
        <v>#DIV/0!</v>
      </c>
      <c r="K433" s="51"/>
      <c r="L433" s="51"/>
      <c r="M433" s="311"/>
      <c r="O433" s="34" t="s">
        <v>112</v>
      </c>
    </row>
    <row r="434" spans="1:15" s="34" customFormat="1" ht="31.5">
      <c r="A434" s="35" t="s">
        <v>112</v>
      </c>
      <c r="B434" s="45" t="s">
        <v>577</v>
      </c>
      <c r="C434" s="52">
        <v>7.5283999999999995</v>
      </c>
      <c r="D434" s="68">
        <v>0</v>
      </c>
      <c r="E434" s="52">
        <v>0</v>
      </c>
      <c r="F434" s="68">
        <v>5.962857</v>
      </c>
      <c r="G434" s="68">
        <v>0</v>
      </c>
      <c r="H434" s="68">
        <f t="shared" si="40"/>
        <v>7.5283999999999995</v>
      </c>
      <c r="I434" s="68">
        <f t="shared" si="41"/>
        <v>0</v>
      </c>
      <c r="J434" s="138" t="e">
        <f t="shared" si="42"/>
        <v>#DIV/0!</v>
      </c>
      <c r="K434" s="51"/>
      <c r="L434" s="51"/>
      <c r="M434" s="311"/>
      <c r="O434" s="34" t="s">
        <v>112</v>
      </c>
    </row>
    <row r="435" spans="1:15" s="34" customFormat="1" ht="47.25">
      <c r="A435" s="35" t="s">
        <v>112</v>
      </c>
      <c r="B435" s="45" t="s">
        <v>578</v>
      </c>
      <c r="C435" s="52">
        <v>1.7425532</v>
      </c>
      <c r="D435" s="68">
        <v>0.012</v>
      </c>
      <c r="E435" s="52">
        <v>0.10078</v>
      </c>
      <c r="F435" s="68">
        <v>1.3506178899999999</v>
      </c>
      <c r="G435" s="68">
        <v>0.26474048</v>
      </c>
      <c r="H435" s="68">
        <f t="shared" si="40"/>
        <v>1.6417731999999998</v>
      </c>
      <c r="I435" s="68">
        <f t="shared" si="41"/>
        <v>0.08878</v>
      </c>
      <c r="J435" s="138">
        <f t="shared" si="42"/>
        <v>8.398333333333333</v>
      </c>
      <c r="K435" s="51"/>
      <c r="L435" s="51"/>
      <c r="M435" s="311"/>
      <c r="O435" s="34" t="s">
        <v>112</v>
      </c>
    </row>
    <row r="436" spans="1:15" s="34" customFormat="1" ht="47.25">
      <c r="A436" s="35" t="s">
        <v>112</v>
      </c>
      <c r="B436" s="45" t="s">
        <v>579</v>
      </c>
      <c r="C436" s="52">
        <v>1.4561199999999999</v>
      </c>
      <c r="D436" s="68">
        <v>0</v>
      </c>
      <c r="E436" s="52">
        <v>0.10078</v>
      </c>
      <c r="F436" s="68">
        <v>0.897516</v>
      </c>
      <c r="G436" s="68">
        <v>0</v>
      </c>
      <c r="H436" s="68">
        <f t="shared" si="40"/>
        <v>1.3553399999999998</v>
      </c>
      <c r="I436" s="68">
        <f t="shared" si="41"/>
        <v>0.10078</v>
      </c>
      <c r="J436" s="138" t="e">
        <f t="shared" si="42"/>
        <v>#DIV/0!</v>
      </c>
      <c r="K436" s="51"/>
      <c r="L436" s="51"/>
      <c r="M436" s="311"/>
      <c r="O436" s="34" t="s">
        <v>112</v>
      </c>
    </row>
    <row r="437" spans="1:15" s="34" customFormat="1" ht="31.5">
      <c r="A437" s="35" t="s">
        <v>112</v>
      </c>
      <c r="B437" s="45" t="s">
        <v>580</v>
      </c>
      <c r="C437" s="52">
        <v>10.33916</v>
      </c>
      <c r="D437" s="68">
        <v>0</v>
      </c>
      <c r="E437" s="52">
        <v>0</v>
      </c>
      <c r="F437" s="68">
        <v>7.856495</v>
      </c>
      <c r="G437" s="68">
        <v>0</v>
      </c>
      <c r="H437" s="68">
        <f t="shared" si="40"/>
        <v>10.33916</v>
      </c>
      <c r="I437" s="68">
        <f t="shared" si="41"/>
        <v>0</v>
      </c>
      <c r="J437" s="138" t="e">
        <f t="shared" si="42"/>
        <v>#DIV/0!</v>
      </c>
      <c r="K437" s="51"/>
      <c r="L437" s="51"/>
      <c r="M437" s="311"/>
      <c r="O437" s="34" t="s">
        <v>112</v>
      </c>
    </row>
    <row r="438" spans="1:15" s="34" customFormat="1" ht="78.75">
      <c r="A438" s="35" t="s">
        <v>112</v>
      </c>
      <c r="B438" s="45" t="s">
        <v>581</v>
      </c>
      <c r="C438" s="52">
        <v>12.96080258</v>
      </c>
      <c r="D438" s="68">
        <v>0.008463</v>
      </c>
      <c r="E438" s="52">
        <v>0</v>
      </c>
      <c r="F438" s="68">
        <v>8.98466986</v>
      </c>
      <c r="G438" s="68">
        <v>0</v>
      </c>
      <c r="H438" s="68">
        <f t="shared" si="40"/>
        <v>12.96080258</v>
      </c>
      <c r="I438" s="68">
        <f t="shared" si="41"/>
        <v>-0.008463</v>
      </c>
      <c r="J438" s="138">
        <f t="shared" si="42"/>
        <v>0</v>
      </c>
      <c r="K438" s="51"/>
      <c r="L438" s="51"/>
      <c r="M438" s="305" t="s">
        <v>1017</v>
      </c>
      <c r="O438" s="34" t="s">
        <v>112</v>
      </c>
    </row>
    <row r="439" spans="1:15" s="34" customFormat="1" ht="78.75">
      <c r="A439" s="35" t="s">
        <v>112</v>
      </c>
      <c r="B439" s="45" t="s">
        <v>582</v>
      </c>
      <c r="C439" s="52">
        <v>17.501732859999997</v>
      </c>
      <c r="D439" s="68">
        <v>0.0141339</v>
      </c>
      <c r="E439" s="52">
        <v>0</v>
      </c>
      <c r="F439" s="68">
        <v>3.188466</v>
      </c>
      <c r="G439" s="68">
        <v>0.57697788</v>
      </c>
      <c r="H439" s="68">
        <f t="shared" si="40"/>
        <v>17.501732859999997</v>
      </c>
      <c r="I439" s="68">
        <f t="shared" si="41"/>
        <v>-0.0141339</v>
      </c>
      <c r="J439" s="138">
        <f t="shared" si="42"/>
        <v>0</v>
      </c>
      <c r="K439" s="51"/>
      <c r="L439" s="51"/>
      <c r="M439" s="305" t="s">
        <v>1017</v>
      </c>
      <c r="O439" s="34" t="s">
        <v>112</v>
      </c>
    </row>
    <row r="440" spans="1:15" s="34" customFormat="1" ht="94.5">
      <c r="A440" s="35" t="s">
        <v>112</v>
      </c>
      <c r="B440" s="45" t="s">
        <v>583</v>
      </c>
      <c r="C440" s="52">
        <v>36.816</v>
      </c>
      <c r="D440" s="68">
        <v>0</v>
      </c>
      <c r="E440" s="52">
        <v>0</v>
      </c>
      <c r="F440" s="68">
        <v>14.427279619999998</v>
      </c>
      <c r="G440" s="68">
        <v>0</v>
      </c>
      <c r="H440" s="68">
        <f t="shared" si="40"/>
        <v>36.816</v>
      </c>
      <c r="I440" s="68">
        <f t="shared" si="41"/>
        <v>0</v>
      </c>
      <c r="J440" s="138" t="e">
        <f t="shared" si="42"/>
        <v>#DIV/0!</v>
      </c>
      <c r="K440" s="51"/>
      <c r="L440" s="51"/>
      <c r="M440" s="311"/>
      <c r="O440" s="34" t="s">
        <v>112</v>
      </c>
    </row>
    <row r="441" spans="1:15" s="34" customFormat="1" ht="47.25">
      <c r="A441" s="35" t="s">
        <v>112</v>
      </c>
      <c r="B441" s="45" t="s">
        <v>584</v>
      </c>
      <c r="C441" s="52">
        <v>1.200000056</v>
      </c>
      <c r="D441" s="68">
        <v>1.200000056</v>
      </c>
      <c r="E441" s="52">
        <v>0</v>
      </c>
      <c r="F441" s="68">
        <v>0.99634735</v>
      </c>
      <c r="G441" s="68">
        <v>0</v>
      </c>
      <c r="H441" s="68">
        <f t="shared" si="40"/>
        <v>1.200000056</v>
      </c>
      <c r="I441" s="68">
        <f t="shared" si="41"/>
        <v>-1.200000056</v>
      </c>
      <c r="J441" s="138">
        <f t="shared" si="42"/>
        <v>0</v>
      </c>
      <c r="K441" s="51"/>
      <c r="L441" s="51"/>
      <c r="M441" s="305" t="s">
        <v>1017</v>
      </c>
      <c r="O441" s="34" t="s">
        <v>112</v>
      </c>
    </row>
    <row r="442" spans="1:15" s="34" customFormat="1" ht="31.5">
      <c r="A442" s="35" t="s">
        <v>112</v>
      </c>
      <c r="B442" s="45" t="s">
        <v>585</v>
      </c>
      <c r="C442" s="52">
        <v>2.399999994</v>
      </c>
      <c r="D442" s="68">
        <v>2.399999994</v>
      </c>
      <c r="E442" s="52">
        <v>0</v>
      </c>
      <c r="F442" s="68">
        <v>1.992576</v>
      </c>
      <c r="G442" s="68">
        <v>0</v>
      </c>
      <c r="H442" s="68">
        <f t="shared" si="40"/>
        <v>2.399999994</v>
      </c>
      <c r="I442" s="68">
        <f t="shared" si="41"/>
        <v>-2.399999994</v>
      </c>
      <c r="J442" s="138">
        <f t="shared" si="42"/>
        <v>0</v>
      </c>
      <c r="K442" s="51"/>
      <c r="L442" s="51"/>
      <c r="M442" s="305" t="s">
        <v>1017</v>
      </c>
      <c r="O442" s="34" t="s">
        <v>112</v>
      </c>
    </row>
    <row r="443" spans="1:15" s="34" customFormat="1" ht="31.5">
      <c r="A443" s="35" t="s">
        <v>112</v>
      </c>
      <c r="B443" s="45" t="s">
        <v>586</v>
      </c>
      <c r="C443" s="52">
        <v>2.399999994</v>
      </c>
      <c r="D443" s="68">
        <v>2.399999994</v>
      </c>
      <c r="E443" s="52">
        <v>0</v>
      </c>
      <c r="F443" s="68">
        <v>1.992576</v>
      </c>
      <c r="G443" s="68">
        <v>0</v>
      </c>
      <c r="H443" s="68">
        <f t="shared" si="40"/>
        <v>2.399999994</v>
      </c>
      <c r="I443" s="68">
        <f t="shared" si="41"/>
        <v>-2.399999994</v>
      </c>
      <c r="J443" s="138">
        <f t="shared" si="42"/>
        <v>0</v>
      </c>
      <c r="K443" s="51"/>
      <c r="L443" s="51"/>
      <c r="M443" s="305" t="s">
        <v>1017</v>
      </c>
      <c r="O443" s="34" t="s">
        <v>112</v>
      </c>
    </row>
    <row r="444" spans="1:15" s="34" customFormat="1" ht="31.5">
      <c r="A444" s="35" t="s">
        <v>112</v>
      </c>
      <c r="B444" s="45" t="s">
        <v>587</v>
      </c>
      <c r="C444" s="52">
        <v>1.199999938</v>
      </c>
      <c r="D444" s="68">
        <v>1.199999938</v>
      </c>
      <c r="E444" s="52">
        <v>0</v>
      </c>
      <c r="F444" s="68">
        <v>0.99634735</v>
      </c>
      <c r="G444" s="68">
        <v>0</v>
      </c>
      <c r="H444" s="68">
        <f t="shared" si="40"/>
        <v>1.199999938</v>
      </c>
      <c r="I444" s="68">
        <f t="shared" si="41"/>
        <v>-1.199999938</v>
      </c>
      <c r="J444" s="138">
        <f t="shared" si="42"/>
        <v>0</v>
      </c>
      <c r="K444" s="51"/>
      <c r="L444" s="51"/>
      <c r="M444" s="305" t="s">
        <v>1017</v>
      </c>
      <c r="O444" s="34" t="s">
        <v>112</v>
      </c>
    </row>
    <row r="445" spans="1:15" s="34" customFormat="1" ht="31.5">
      <c r="A445" s="35" t="s">
        <v>112</v>
      </c>
      <c r="B445" s="45" t="s">
        <v>588</v>
      </c>
      <c r="C445" s="52">
        <v>36.69103252</v>
      </c>
      <c r="D445" s="68">
        <v>0</v>
      </c>
      <c r="E445" s="52">
        <v>36.69103252</v>
      </c>
      <c r="F445" s="68">
        <v>0</v>
      </c>
      <c r="G445" s="68">
        <v>0</v>
      </c>
      <c r="H445" s="68">
        <f t="shared" si="40"/>
        <v>0</v>
      </c>
      <c r="I445" s="68">
        <f t="shared" si="41"/>
        <v>36.69103252</v>
      </c>
      <c r="J445" s="138" t="e">
        <f t="shared" si="42"/>
        <v>#DIV/0!</v>
      </c>
      <c r="K445" s="51"/>
      <c r="L445" s="51"/>
      <c r="M445" s="303" t="s">
        <v>1029</v>
      </c>
      <c r="O445" s="34" t="s">
        <v>112</v>
      </c>
    </row>
    <row r="446" spans="1:15" s="34" customFormat="1" ht="31.5">
      <c r="A446" s="35" t="s">
        <v>112</v>
      </c>
      <c r="B446" s="45" t="s">
        <v>502</v>
      </c>
      <c r="C446" s="52">
        <v>8.713461808118081</v>
      </c>
      <c r="D446" s="68">
        <v>0</v>
      </c>
      <c r="E446" s="52">
        <v>0</v>
      </c>
      <c r="F446" s="68">
        <v>0</v>
      </c>
      <c r="G446" s="68">
        <v>0</v>
      </c>
      <c r="H446" s="68">
        <f t="shared" si="40"/>
        <v>8.713461808118081</v>
      </c>
      <c r="I446" s="68">
        <f t="shared" si="41"/>
        <v>0</v>
      </c>
      <c r="J446" s="138" t="e">
        <f t="shared" si="42"/>
        <v>#DIV/0!</v>
      </c>
      <c r="K446" s="51"/>
      <c r="L446" s="51"/>
      <c r="M446" s="311"/>
      <c r="O446" s="34" t="s">
        <v>112</v>
      </c>
    </row>
    <row r="447" spans="1:15" s="34" customFormat="1" ht="31.5">
      <c r="A447" s="35" t="s">
        <v>112</v>
      </c>
      <c r="B447" s="45" t="s">
        <v>503</v>
      </c>
      <c r="C447" s="52">
        <v>9.268463054393305</v>
      </c>
      <c r="D447" s="68">
        <v>2.317115763598326</v>
      </c>
      <c r="E447" s="52">
        <v>0</v>
      </c>
      <c r="F447" s="68">
        <v>0</v>
      </c>
      <c r="G447" s="68">
        <v>0</v>
      </c>
      <c r="H447" s="68">
        <f t="shared" si="40"/>
        <v>9.268463054393305</v>
      </c>
      <c r="I447" s="68">
        <f t="shared" si="41"/>
        <v>-2.317115763598326</v>
      </c>
      <c r="J447" s="138">
        <f t="shared" si="42"/>
        <v>0</v>
      </c>
      <c r="K447" s="51"/>
      <c r="L447" s="51"/>
      <c r="M447" s="305" t="s">
        <v>1017</v>
      </c>
      <c r="O447" s="34" t="s">
        <v>112</v>
      </c>
    </row>
    <row r="448" spans="1:15" s="34" customFormat="1" ht="31.5">
      <c r="A448" s="35" t="s">
        <v>112</v>
      </c>
      <c r="B448" s="45" t="s">
        <v>589</v>
      </c>
      <c r="C448" s="52">
        <v>0</v>
      </c>
      <c r="D448" s="68">
        <v>0</v>
      </c>
      <c r="E448" s="52">
        <v>0</v>
      </c>
      <c r="F448" s="68">
        <v>0</v>
      </c>
      <c r="G448" s="68">
        <v>0</v>
      </c>
      <c r="H448" s="68">
        <f t="shared" si="40"/>
        <v>0</v>
      </c>
      <c r="I448" s="68">
        <f t="shared" si="41"/>
        <v>0</v>
      </c>
      <c r="J448" s="138" t="e">
        <f t="shared" si="42"/>
        <v>#DIV/0!</v>
      </c>
      <c r="K448" s="51"/>
      <c r="L448" s="51"/>
      <c r="M448" s="311"/>
      <c r="O448" s="34" t="s">
        <v>112</v>
      </c>
    </row>
    <row r="449" spans="1:15" s="34" customFormat="1" ht="15.75">
      <c r="A449" s="35" t="s">
        <v>112</v>
      </c>
      <c r="B449" s="45" t="s">
        <v>590</v>
      </c>
      <c r="C449" s="52">
        <v>0</v>
      </c>
      <c r="D449" s="68">
        <v>0</v>
      </c>
      <c r="E449" s="52">
        <v>0</v>
      </c>
      <c r="F449" s="68">
        <v>0</v>
      </c>
      <c r="G449" s="68">
        <v>0</v>
      </c>
      <c r="H449" s="68">
        <f t="shared" si="40"/>
        <v>0</v>
      </c>
      <c r="I449" s="68">
        <f t="shared" si="41"/>
        <v>0</v>
      </c>
      <c r="J449" s="138" t="e">
        <f t="shared" si="42"/>
        <v>#DIV/0!</v>
      </c>
      <c r="K449" s="51"/>
      <c r="L449" s="51"/>
      <c r="M449" s="311"/>
      <c r="O449" s="34" t="s">
        <v>112</v>
      </c>
    </row>
    <row r="450" spans="1:15" s="34" customFormat="1" ht="15.75">
      <c r="A450" s="35" t="s">
        <v>112</v>
      </c>
      <c r="B450" s="45" t="s">
        <v>591</v>
      </c>
      <c r="C450" s="52">
        <v>0</v>
      </c>
      <c r="D450" s="68">
        <v>0</v>
      </c>
      <c r="E450" s="52">
        <v>0</v>
      </c>
      <c r="F450" s="68">
        <v>0</v>
      </c>
      <c r="G450" s="68">
        <v>0</v>
      </c>
      <c r="H450" s="68">
        <f t="shared" si="40"/>
        <v>0</v>
      </c>
      <c r="I450" s="68">
        <f t="shared" si="41"/>
        <v>0</v>
      </c>
      <c r="J450" s="138" t="e">
        <f t="shared" si="42"/>
        <v>#DIV/0!</v>
      </c>
      <c r="K450" s="51"/>
      <c r="L450" s="51"/>
      <c r="M450" s="311"/>
      <c r="O450" s="34" t="s">
        <v>112</v>
      </c>
    </row>
    <row r="451" spans="1:15" s="34" customFormat="1" ht="31.5">
      <c r="A451" s="35" t="s">
        <v>112</v>
      </c>
      <c r="B451" s="45" t="s">
        <v>517</v>
      </c>
      <c r="C451" s="52">
        <v>1.5860878661087865</v>
      </c>
      <c r="D451" s="68">
        <v>0</v>
      </c>
      <c r="E451" s="52">
        <v>0</v>
      </c>
      <c r="F451" s="68">
        <v>0</v>
      </c>
      <c r="G451" s="68">
        <v>0</v>
      </c>
      <c r="H451" s="68">
        <f t="shared" si="40"/>
        <v>1.5860878661087865</v>
      </c>
      <c r="I451" s="68">
        <f t="shared" si="41"/>
        <v>0</v>
      </c>
      <c r="J451" s="138" t="e">
        <f t="shared" si="42"/>
        <v>#DIV/0!</v>
      </c>
      <c r="K451" s="51"/>
      <c r="L451" s="51"/>
      <c r="M451" s="311"/>
      <c r="O451" s="34" t="s">
        <v>112</v>
      </c>
    </row>
    <row r="452" spans="1:15" s="34" customFormat="1" ht="31.5">
      <c r="A452" s="35" t="s">
        <v>112</v>
      </c>
      <c r="B452" s="45" t="s">
        <v>518</v>
      </c>
      <c r="C452" s="52">
        <v>4.75826359832636</v>
      </c>
      <c r="D452" s="68">
        <v>0</v>
      </c>
      <c r="E452" s="52">
        <v>0</v>
      </c>
      <c r="F452" s="68">
        <v>0</v>
      </c>
      <c r="G452" s="68">
        <v>0</v>
      </c>
      <c r="H452" s="68">
        <f t="shared" si="40"/>
        <v>4.75826359832636</v>
      </c>
      <c r="I452" s="68">
        <f t="shared" si="41"/>
        <v>0</v>
      </c>
      <c r="J452" s="138" t="e">
        <f t="shared" si="42"/>
        <v>#DIV/0!</v>
      </c>
      <c r="K452" s="51"/>
      <c r="L452" s="51"/>
      <c r="M452" s="311"/>
      <c r="O452" s="34" t="s">
        <v>112</v>
      </c>
    </row>
    <row r="453" spans="1:15" s="34" customFormat="1" ht="31.5">
      <c r="A453" s="35" t="s">
        <v>112</v>
      </c>
      <c r="B453" s="45" t="s">
        <v>519</v>
      </c>
      <c r="C453" s="52">
        <v>9.516527196652719</v>
      </c>
      <c r="D453" s="68">
        <v>0</v>
      </c>
      <c r="E453" s="52">
        <v>0</v>
      </c>
      <c r="F453" s="68">
        <v>0</v>
      </c>
      <c r="G453" s="68">
        <v>0</v>
      </c>
      <c r="H453" s="68">
        <f t="shared" si="40"/>
        <v>9.516527196652719</v>
      </c>
      <c r="I453" s="68">
        <f t="shared" si="41"/>
        <v>0</v>
      </c>
      <c r="J453" s="138" t="e">
        <f t="shared" si="42"/>
        <v>#DIV/0!</v>
      </c>
      <c r="K453" s="51"/>
      <c r="L453" s="51"/>
      <c r="M453" s="311"/>
      <c r="O453" s="34" t="s">
        <v>112</v>
      </c>
    </row>
    <row r="454" spans="1:15" s="34" customFormat="1" ht="15.75">
      <c r="A454" s="35" t="s">
        <v>112</v>
      </c>
      <c r="B454" s="45" t="s">
        <v>592</v>
      </c>
      <c r="C454" s="52"/>
      <c r="D454" s="68">
        <v>32.446600000000004</v>
      </c>
      <c r="E454" s="52">
        <v>37.7250672</v>
      </c>
      <c r="F454" s="68">
        <v>8.28001924</v>
      </c>
      <c r="G454" s="68">
        <v>8.280018309999999</v>
      </c>
      <c r="H454" s="68"/>
      <c r="I454" s="68">
        <f t="shared" si="41"/>
        <v>5.278467199999994</v>
      </c>
      <c r="J454" s="138">
        <f t="shared" si="42"/>
        <v>1.1626816738887893</v>
      </c>
      <c r="K454" s="51"/>
      <c r="L454" s="51"/>
      <c r="M454" s="303" t="s">
        <v>1029</v>
      </c>
      <c r="O454" s="34" t="s">
        <v>112</v>
      </c>
    </row>
    <row r="455" spans="1:15" s="34" customFormat="1" ht="15.75">
      <c r="A455" s="35" t="s">
        <v>112</v>
      </c>
      <c r="B455" s="45" t="s">
        <v>593</v>
      </c>
      <c r="C455" s="52">
        <v>0</v>
      </c>
      <c r="D455" s="68">
        <v>0</v>
      </c>
      <c r="E455" s="52">
        <v>0</v>
      </c>
      <c r="F455" s="68">
        <v>0</v>
      </c>
      <c r="G455" s="68">
        <v>0</v>
      </c>
      <c r="H455" s="68">
        <f t="shared" si="40"/>
        <v>0</v>
      </c>
      <c r="I455" s="68">
        <f t="shared" si="41"/>
        <v>0</v>
      </c>
      <c r="J455" s="138" t="e">
        <f t="shared" si="42"/>
        <v>#DIV/0!</v>
      </c>
      <c r="K455" s="51"/>
      <c r="L455" s="51"/>
      <c r="M455" s="311"/>
      <c r="O455" s="34" t="s">
        <v>112</v>
      </c>
    </row>
    <row r="456" spans="1:15" s="34" customFormat="1" ht="47.25">
      <c r="A456" s="35" t="s">
        <v>112</v>
      </c>
      <c r="B456" s="45" t="s">
        <v>594</v>
      </c>
      <c r="C456" s="52">
        <v>0</v>
      </c>
      <c r="D456" s="68">
        <v>0</v>
      </c>
      <c r="E456" s="52">
        <v>0</v>
      </c>
      <c r="F456" s="68">
        <v>2.0764</v>
      </c>
      <c r="G456" s="68">
        <v>0</v>
      </c>
      <c r="H456" s="68">
        <f t="shared" si="40"/>
        <v>0</v>
      </c>
      <c r="I456" s="68">
        <f t="shared" si="41"/>
        <v>0</v>
      </c>
      <c r="J456" s="138" t="e">
        <f t="shared" si="42"/>
        <v>#DIV/0!</v>
      </c>
      <c r="K456" s="51"/>
      <c r="L456" s="51"/>
      <c r="M456" s="311"/>
      <c r="O456" s="34" t="s">
        <v>112</v>
      </c>
    </row>
    <row r="457" spans="1:15" s="34" customFormat="1" ht="31.5">
      <c r="A457" s="35" t="s">
        <v>112</v>
      </c>
      <c r="B457" s="45" t="s">
        <v>595</v>
      </c>
      <c r="C457" s="52">
        <v>0</v>
      </c>
      <c r="D457" s="68">
        <v>0</v>
      </c>
      <c r="E457" s="52">
        <v>0</v>
      </c>
      <c r="F457" s="68">
        <v>0</v>
      </c>
      <c r="G457" s="68">
        <v>0</v>
      </c>
      <c r="H457" s="68">
        <f t="shared" si="40"/>
        <v>0</v>
      </c>
      <c r="I457" s="68">
        <f t="shared" si="41"/>
        <v>0</v>
      </c>
      <c r="J457" s="138" t="e">
        <f t="shared" si="42"/>
        <v>#DIV/0!</v>
      </c>
      <c r="K457" s="51"/>
      <c r="L457" s="51"/>
      <c r="M457" s="311"/>
      <c r="O457" s="34" t="s">
        <v>112</v>
      </c>
    </row>
    <row r="458" spans="1:15" s="34" customFormat="1" ht="31.5">
      <c r="A458" s="35" t="s">
        <v>112</v>
      </c>
      <c r="B458" s="45" t="s">
        <v>182</v>
      </c>
      <c r="C458" s="52">
        <v>0</v>
      </c>
      <c r="D458" s="68">
        <v>0</v>
      </c>
      <c r="E458" s="52">
        <v>0</v>
      </c>
      <c r="F458" s="68">
        <v>0</v>
      </c>
      <c r="G458" s="68">
        <v>0</v>
      </c>
      <c r="H458" s="68">
        <f t="shared" si="40"/>
        <v>0</v>
      </c>
      <c r="I458" s="68">
        <f t="shared" si="41"/>
        <v>0</v>
      </c>
      <c r="J458" s="138" t="e">
        <f t="shared" si="42"/>
        <v>#DIV/0!</v>
      </c>
      <c r="K458" s="51"/>
      <c r="L458" s="51"/>
      <c r="M458" s="311"/>
      <c r="O458" s="34" t="s">
        <v>112</v>
      </c>
    </row>
    <row r="459" spans="1:15" s="34" customFormat="1" ht="15.75">
      <c r="A459" s="35" t="s">
        <v>112</v>
      </c>
      <c r="B459" s="45" t="s">
        <v>25</v>
      </c>
      <c r="C459" s="52">
        <v>0</v>
      </c>
      <c r="D459" s="68">
        <v>0</v>
      </c>
      <c r="E459" s="52">
        <v>0</v>
      </c>
      <c r="F459" s="68">
        <v>0</v>
      </c>
      <c r="G459" s="68">
        <v>0</v>
      </c>
      <c r="H459" s="68">
        <f t="shared" si="40"/>
        <v>0</v>
      </c>
      <c r="I459" s="68">
        <f t="shared" si="41"/>
        <v>0</v>
      </c>
      <c r="J459" s="138" t="e">
        <f t="shared" si="42"/>
        <v>#DIV/0!</v>
      </c>
      <c r="K459" s="51"/>
      <c r="L459" s="51"/>
      <c r="M459" s="311"/>
      <c r="O459" s="34" t="s">
        <v>112</v>
      </c>
    </row>
    <row r="460" spans="1:15" s="34" customFormat="1" ht="31.5">
      <c r="A460" s="35" t="s">
        <v>112</v>
      </c>
      <c r="B460" s="45" t="s">
        <v>133</v>
      </c>
      <c r="C460" s="52">
        <v>0</v>
      </c>
      <c r="D460" s="68">
        <v>0</v>
      </c>
      <c r="E460" s="52">
        <v>0</v>
      </c>
      <c r="F460" s="68">
        <v>0</v>
      </c>
      <c r="G460" s="68">
        <v>3.50135806</v>
      </c>
      <c r="H460" s="68">
        <f t="shared" si="40"/>
        <v>0</v>
      </c>
      <c r="I460" s="68">
        <f t="shared" si="41"/>
        <v>0</v>
      </c>
      <c r="J460" s="138" t="e">
        <f t="shared" si="42"/>
        <v>#DIV/0!</v>
      </c>
      <c r="K460" s="51"/>
      <c r="L460" s="51"/>
      <c r="M460" s="311"/>
      <c r="O460" s="34" t="s">
        <v>112</v>
      </c>
    </row>
    <row r="461" spans="1:15" s="34" customFormat="1" ht="31.5">
      <c r="A461" s="35" t="s">
        <v>112</v>
      </c>
      <c r="B461" s="45" t="s">
        <v>596</v>
      </c>
      <c r="C461" s="52">
        <v>0</v>
      </c>
      <c r="D461" s="68">
        <v>0</v>
      </c>
      <c r="E461" s="52">
        <v>0</v>
      </c>
      <c r="F461" s="68">
        <v>0</v>
      </c>
      <c r="G461" s="68">
        <v>2.94256055</v>
      </c>
      <c r="H461" s="68">
        <f t="shared" si="40"/>
        <v>0</v>
      </c>
      <c r="I461" s="68">
        <f t="shared" si="41"/>
        <v>0</v>
      </c>
      <c r="J461" s="138" t="e">
        <f t="shared" si="42"/>
        <v>#DIV/0!</v>
      </c>
      <c r="K461" s="51"/>
      <c r="L461" s="51"/>
      <c r="M461" s="311"/>
      <c r="O461" s="34" t="s">
        <v>112</v>
      </c>
    </row>
    <row r="462" spans="1:15" s="34" customFormat="1" ht="31.5">
      <c r="A462" s="35" t="s">
        <v>112</v>
      </c>
      <c r="B462" s="45" t="s">
        <v>597</v>
      </c>
      <c r="C462" s="52">
        <v>0</v>
      </c>
      <c r="D462" s="68">
        <v>0</v>
      </c>
      <c r="E462" s="52">
        <v>0</v>
      </c>
      <c r="F462" s="68">
        <v>0</v>
      </c>
      <c r="G462" s="68">
        <v>1.55308588</v>
      </c>
      <c r="H462" s="68">
        <f t="shared" si="40"/>
        <v>0</v>
      </c>
      <c r="I462" s="68">
        <f t="shared" si="41"/>
        <v>0</v>
      </c>
      <c r="J462" s="138" t="e">
        <f t="shared" si="42"/>
        <v>#DIV/0!</v>
      </c>
      <c r="K462" s="51"/>
      <c r="L462" s="51"/>
      <c r="M462" s="311"/>
      <c r="O462" s="34" t="s">
        <v>112</v>
      </c>
    </row>
    <row r="463" spans="1:15" s="34" customFormat="1" ht="31.5">
      <c r="A463" s="35" t="s">
        <v>112</v>
      </c>
      <c r="B463" s="45" t="s">
        <v>138</v>
      </c>
      <c r="C463" s="52">
        <v>0</v>
      </c>
      <c r="D463" s="68">
        <v>0</v>
      </c>
      <c r="E463" s="52">
        <v>0</v>
      </c>
      <c r="F463" s="68">
        <v>0</v>
      </c>
      <c r="G463" s="68">
        <v>1.55897027</v>
      </c>
      <c r="H463" s="68">
        <f t="shared" si="40"/>
        <v>0</v>
      </c>
      <c r="I463" s="68">
        <f t="shared" si="41"/>
        <v>0</v>
      </c>
      <c r="J463" s="138" t="e">
        <f t="shared" si="42"/>
        <v>#DIV/0!</v>
      </c>
      <c r="K463" s="51"/>
      <c r="L463" s="51"/>
      <c r="M463" s="311"/>
      <c r="O463" s="34" t="s">
        <v>112</v>
      </c>
    </row>
    <row r="464" spans="1:15" s="34" customFormat="1" ht="31.5">
      <c r="A464" s="35" t="s">
        <v>112</v>
      </c>
      <c r="B464" s="45" t="s">
        <v>139</v>
      </c>
      <c r="C464" s="52">
        <v>0</v>
      </c>
      <c r="D464" s="68">
        <v>0</v>
      </c>
      <c r="E464" s="52">
        <v>0</v>
      </c>
      <c r="F464" s="68">
        <v>0</v>
      </c>
      <c r="G464" s="68">
        <v>2.03519273</v>
      </c>
      <c r="H464" s="68">
        <f t="shared" si="40"/>
        <v>0</v>
      </c>
      <c r="I464" s="68">
        <f t="shared" si="41"/>
        <v>0</v>
      </c>
      <c r="J464" s="138" t="e">
        <f t="shared" si="42"/>
        <v>#DIV/0!</v>
      </c>
      <c r="K464" s="51"/>
      <c r="L464" s="51"/>
      <c r="M464" s="311"/>
      <c r="O464" s="34" t="s">
        <v>112</v>
      </c>
    </row>
    <row r="465" spans="1:15" s="34" customFormat="1" ht="31.5">
      <c r="A465" s="35" t="s">
        <v>112</v>
      </c>
      <c r="B465" s="45" t="s">
        <v>140</v>
      </c>
      <c r="C465" s="52">
        <v>0</v>
      </c>
      <c r="D465" s="68">
        <v>0</v>
      </c>
      <c r="E465" s="52">
        <v>0</v>
      </c>
      <c r="F465" s="68">
        <v>0</v>
      </c>
      <c r="G465" s="68">
        <v>1.87621956</v>
      </c>
      <c r="H465" s="68">
        <f t="shared" si="40"/>
        <v>0</v>
      </c>
      <c r="I465" s="68">
        <f t="shared" si="41"/>
        <v>0</v>
      </c>
      <c r="J465" s="138" t="e">
        <f t="shared" si="42"/>
        <v>#DIV/0!</v>
      </c>
      <c r="K465" s="51"/>
      <c r="L465" s="51"/>
      <c r="M465" s="311"/>
      <c r="O465" s="34" t="s">
        <v>112</v>
      </c>
    </row>
    <row r="466" spans="1:13" s="34" customFormat="1" ht="31.5">
      <c r="A466" s="35" t="s">
        <v>112</v>
      </c>
      <c r="B466" s="45" t="s">
        <v>141</v>
      </c>
      <c r="C466" s="52">
        <v>0</v>
      </c>
      <c r="D466" s="68">
        <v>0</v>
      </c>
      <c r="E466" s="52">
        <v>0</v>
      </c>
      <c r="F466" s="68">
        <v>0</v>
      </c>
      <c r="G466" s="68">
        <v>1.60472647</v>
      </c>
      <c r="H466" s="68">
        <f t="shared" si="40"/>
        <v>0</v>
      </c>
      <c r="I466" s="68">
        <f t="shared" si="41"/>
        <v>0</v>
      </c>
      <c r="J466" s="138" t="e">
        <f t="shared" si="42"/>
        <v>#DIV/0!</v>
      </c>
      <c r="K466" s="51"/>
      <c r="L466" s="51"/>
      <c r="M466" s="311"/>
    </row>
    <row r="467" spans="1:13" s="34" customFormat="1" ht="15.75">
      <c r="A467" s="35" t="s">
        <v>112</v>
      </c>
      <c r="B467" s="45" t="s">
        <v>598</v>
      </c>
      <c r="C467" s="52">
        <v>0</v>
      </c>
      <c r="D467" s="68">
        <v>0</v>
      </c>
      <c r="E467" s="52">
        <v>0</v>
      </c>
      <c r="F467" s="68">
        <v>0</v>
      </c>
      <c r="G467" s="68">
        <v>6.811764</v>
      </c>
      <c r="H467" s="68">
        <f t="shared" si="40"/>
        <v>0</v>
      </c>
      <c r="I467" s="68">
        <f t="shared" si="41"/>
        <v>0</v>
      </c>
      <c r="J467" s="138" t="e">
        <f t="shared" si="42"/>
        <v>#DIV/0!</v>
      </c>
      <c r="K467" s="51"/>
      <c r="L467" s="51"/>
      <c r="M467" s="311"/>
    </row>
    <row r="468" spans="1:13" s="34" customFormat="1" ht="15.75">
      <c r="A468" s="35" t="s">
        <v>112</v>
      </c>
      <c r="B468" s="45" t="s">
        <v>599</v>
      </c>
      <c r="C468" s="52">
        <v>0</v>
      </c>
      <c r="D468" s="68">
        <v>0</v>
      </c>
      <c r="E468" s="52">
        <v>0</v>
      </c>
      <c r="F468" s="68">
        <v>0</v>
      </c>
      <c r="G468" s="68">
        <v>1.23187285</v>
      </c>
      <c r="H468" s="68">
        <f t="shared" si="40"/>
        <v>0</v>
      </c>
      <c r="I468" s="68">
        <f t="shared" si="41"/>
        <v>0</v>
      </c>
      <c r="J468" s="138" t="e">
        <f t="shared" si="42"/>
        <v>#DIV/0!</v>
      </c>
      <c r="K468" s="51"/>
      <c r="L468" s="51"/>
      <c r="M468" s="311"/>
    </row>
    <row r="469" spans="1:13" s="34" customFormat="1" ht="15.75">
      <c r="A469" s="35" t="s">
        <v>112</v>
      </c>
      <c r="B469" s="45" t="s">
        <v>600</v>
      </c>
      <c r="C469" s="52">
        <v>0</v>
      </c>
      <c r="D469" s="68">
        <v>0</v>
      </c>
      <c r="E469" s="52">
        <v>0</v>
      </c>
      <c r="F469" s="68">
        <v>0</v>
      </c>
      <c r="G469" s="68">
        <v>1.83652346</v>
      </c>
      <c r="H469" s="68">
        <f t="shared" si="40"/>
        <v>0</v>
      </c>
      <c r="I469" s="68">
        <f t="shared" si="41"/>
        <v>0</v>
      </c>
      <c r="J469" s="138" t="e">
        <f t="shared" si="42"/>
        <v>#DIV/0!</v>
      </c>
      <c r="K469" s="51"/>
      <c r="L469" s="51"/>
      <c r="M469" s="311"/>
    </row>
    <row r="470" spans="1:13" s="34" customFormat="1" ht="15.75">
      <c r="A470" s="35" t="s">
        <v>112</v>
      </c>
      <c r="B470" s="45" t="s">
        <v>601</v>
      </c>
      <c r="C470" s="52">
        <v>0</v>
      </c>
      <c r="D470" s="68">
        <v>0</v>
      </c>
      <c r="E470" s="52">
        <v>0</v>
      </c>
      <c r="F470" s="68">
        <v>0</v>
      </c>
      <c r="G470" s="68">
        <v>8.33675871</v>
      </c>
      <c r="H470" s="68">
        <f t="shared" si="40"/>
        <v>0</v>
      </c>
      <c r="I470" s="68">
        <f t="shared" si="41"/>
        <v>0</v>
      </c>
      <c r="J470" s="138" t="e">
        <f t="shared" si="42"/>
        <v>#DIV/0!</v>
      </c>
      <c r="K470" s="51"/>
      <c r="L470" s="51"/>
      <c r="M470" s="311"/>
    </row>
    <row r="471" spans="1:13" s="34" customFormat="1" ht="15.75">
      <c r="A471" s="35" t="s">
        <v>112</v>
      </c>
      <c r="B471" s="45" t="s">
        <v>602</v>
      </c>
      <c r="C471" s="52">
        <v>0</v>
      </c>
      <c r="D471" s="68">
        <v>0</v>
      </c>
      <c r="E471" s="52">
        <v>0</v>
      </c>
      <c r="F471" s="68">
        <v>0</v>
      </c>
      <c r="G471" s="68">
        <v>5.04277975</v>
      </c>
      <c r="H471" s="68">
        <f t="shared" si="40"/>
        <v>0</v>
      </c>
      <c r="I471" s="68">
        <f t="shared" si="41"/>
        <v>0</v>
      </c>
      <c r="J471" s="138" t="e">
        <f t="shared" si="42"/>
        <v>#DIV/0!</v>
      </c>
      <c r="K471" s="51"/>
      <c r="L471" s="51"/>
      <c r="M471" s="311"/>
    </row>
    <row r="472" spans="1:13" s="34" customFormat="1" ht="15.75">
      <c r="A472" s="35" t="s">
        <v>112</v>
      </c>
      <c r="B472" s="45" t="s">
        <v>603</v>
      </c>
      <c r="C472" s="52">
        <v>0</v>
      </c>
      <c r="D472" s="68">
        <v>0</v>
      </c>
      <c r="E472" s="52">
        <v>0</v>
      </c>
      <c r="F472" s="68">
        <v>0</v>
      </c>
      <c r="G472" s="68">
        <v>0.20462597</v>
      </c>
      <c r="H472" s="68">
        <f t="shared" si="40"/>
        <v>0</v>
      </c>
      <c r="I472" s="68">
        <f t="shared" si="41"/>
        <v>0</v>
      </c>
      <c r="J472" s="138" t="e">
        <f t="shared" si="42"/>
        <v>#DIV/0!</v>
      </c>
      <c r="K472" s="51"/>
      <c r="L472" s="51"/>
      <c r="M472" s="311"/>
    </row>
    <row r="473" spans="1:13" s="34" customFormat="1" ht="15.75">
      <c r="A473" s="35" t="s">
        <v>112</v>
      </c>
      <c r="B473" s="45" t="s">
        <v>604</v>
      </c>
      <c r="C473" s="52">
        <v>0</v>
      </c>
      <c r="D473" s="68">
        <v>0</v>
      </c>
      <c r="E473" s="52">
        <v>0</v>
      </c>
      <c r="F473" s="68">
        <v>0</v>
      </c>
      <c r="G473" s="68">
        <v>5.71121542</v>
      </c>
      <c r="H473" s="68">
        <f t="shared" si="40"/>
        <v>0</v>
      </c>
      <c r="I473" s="68">
        <f t="shared" si="41"/>
        <v>0</v>
      </c>
      <c r="J473" s="138" t="e">
        <f t="shared" si="42"/>
        <v>#DIV/0!</v>
      </c>
      <c r="K473" s="51"/>
      <c r="L473" s="51"/>
      <c r="M473" s="311"/>
    </row>
    <row r="474" spans="1:13" s="34" customFormat="1" ht="15.75">
      <c r="A474" s="35" t="s">
        <v>112</v>
      </c>
      <c r="B474" s="45" t="s">
        <v>605</v>
      </c>
      <c r="C474" s="52">
        <v>0</v>
      </c>
      <c r="D474" s="68">
        <v>0</v>
      </c>
      <c r="E474" s="52">
        <v>0</v>
      </c>
      <c r="F474" s="68">
        <v>0</v>
      </c>
      <c r="G474" s="68">
        <v>0.16893875</v>
      </c>
      <c r="H474" s="68">
        <f t="shared" si="40"/>
        <v>0</v>
      </c>
      <c r="I474" s="68">
        <f t="shared" si="41"/>
        <v>0</v>
      </c>
      <c r="J474" s="138" t="e">
        <f t="shared" si="42"/>
        <v>#DIV/0!</v>
      </c>
      <c r="K474" s="51"/>
      <c r="L474" s="51"/>
      <c r="M474" s="311"/>
    </row>
    <row r="475" spans="1:13" s="34" customFormat="1" ht="15.75">
      <c r="A475" s="35" t="s">
        <v>112</v>
      </c>
      <c r="B475" s="45" t="s">
        <v>606</v>
      </c>
      <c r="C475" s="52">
        <v>0</v>
      </c>
      <c r="D475" s="68">
        <v>0</v>
      </c>
      <c r="E475" s="52">
        <v>0</v>
      </c>
      <c r="F475" s="68">
        <v>0</v>
      </c>
      <c r="G475" s="68">
        <v>0.25735373</v>
      </c>
      <c r="H475" s="68">
        <f t="shared" si="40"/>
        <v>0</v>
      </c>
      <c r="I475" s="68">
        <f t="shared" si="41"/>
        <v>0</v>
      </c>
      <c r="J475" s="138" t="e">
        <f t="shared" si="42"/>
        <v>#DIV/0!</v>
      </c>
      <c r="K475" s="51"/>
      <c r="L475" s="51"/>
      <c r="M475" s="311"/>
    </row>
    <row r="476" spans="1:13" s="34" customFormat="1" ht="15.75">
      <c r="A476" s="35" t="s">
        <v>112</v>
      </c>
      <c r="B476" s="45" t="s">
        <v>607</v>
      </c>
      <c r="C476" s="52">
        <v>0</v>
      </c>
      <c r="D476" s="68">
        <v>0</v>
      </c>
      <c r="E476" s="52">
        <v>0</v>
      </c>
      <c r="F476" s="68">
        <v>0</v>
      </c>
      <c r="G476" s="68">
        <v>10.49113551</v>
      </c>
      <c r="H476" s="68">
        <f t="shared" si="40"/>
        <v>0</v>
      </c>
      <c r="I476" s="68">
        <f t="shared" si="41"/>
        <v>0</v>
      </c>
      <c r="J476" s="138" t="e">
        <f t="shared" si="42"/>
        <v>#DIV/0!</v>
      </c>
      <c r="K476" s="51"/>
      <c r="L476" s="51"/>
      <c r="M476" s="311"/>
    </row>
    <row r="477" spans="1:13" s="34" customFormat="1" ht="15.75">
      <c r="A477" s="35" t="s">
        <v>112</v>
      </c>
      <c r="B477" s="45" t="s">
        <v>608</v>
      </c>
      <c r="C477" s="52">
        <v>0</v>
      </c>
      <c r="D477" s="68">
        <v>0</v>
      </c>
      <c r="E477" s="52">
        <v>0</v>
      </c>
      <c r="F477" s="68">
        <v>0</v>
      </c>
      <c r="G477" s="68">
        <v>0.70812336</v>
      </c>
      <c r="H477" s="68">
        <f t="shared" si="40"/>
        <v>0</v>
      </c>
      <c r="I477" s="68">
        <f t="shared" si="41"/>
        <v>0</v>
      </c>
      <c r="J477" s="138" t="e">
        <f t="shared" si="42"/>
        <v>#DIV/0!</v>
      </c>
      <c r="K477" s="51"/>
      <c r="L477" s="51"/>
      <c r="M477" s="311"/>
    </row>
    <row r="478" spans="1:13" s="34" customFormat="1" ht="15.75">
      <c r="A478" s="35" t="s">
        <v>112</v>
      </c>
      <c r="B478" s="45" t="s">
        <v>609</v>
      </c>
      <c r="C478" s="52">
        <v>0</v>
      </c>
      <c r="D478" s="68">
        <v>0</v>
      </c>
      <c r="E478" s="52">
        <v>0</v>
      </c>
      <c r="F478" s="68">
        <v>0</v>
      </c>
      <c r="G478" s="68">
        <v>15.652731</v>
      </c>
      <c r="H478" s="68">
        <f t="shared" si="40"/>
        <v>0</v>
      </c>
      <c r="I478" s="68">
        <f t="shared" si="41"/>
        <v>0</v>
      </c>
      <c r="J478" s="138" t="e">
        <f t="shared" si="42"/>
        <v>#DIV/0!</v>
      </c>
      <c r="K478" s="51"/>
      <c r="L478" s="51"/>
      <c r="M478" s="311"/>
    </row>
    <row r="479" spans="1:13" s="34" customFormat="1" ht="15.75">
      <c r="A479" s="35" t="s">
        <v>112</v>
      </c>
      <c r="B479" s="45" t="s">
        <v>610</v>
      </c>
      <c r="C479" s="52">
        <v>0</v>
      </c>
      <c r="D479" s="68">
        <v>0</v>
      </c>
      <c r="E479" s="52">
        <v>0</v>
      </c>
      <c r="F479" s="68">
        <v>0</v>
      </c>
      <c r="G479" s="68">
        <v>0.00301459</v>
      </c>
      <c r="H479" s="68">
        <f t="shared" si="40"/>
        <v>0</v>
      </c>
      <c r="I479" s="68">
        <f t="shared" si="41"/>
        <v>0</v>
      </c>
      <c r="J479" s="138" t="e">
        <f t="shared" si="42"/>
        <v>#DIV/0!</v>
      </c>
      <c r="K479" s="51"/>
      <c r="L479" s="51"/>
      <c r="M479" s="311"/>
    </row>
    <row r="480" spans="1:13" s="34" customFormat="1" ht="15.75">
      <c r="A480" s="35" t="s">
        <v>112</v>
      </c>
      <c r="B480" s="45" t="s">
        <v>611</v>
      </c>
      <c r="C480" s="52">
        <v>0</v>
      </c>
      <c r="D480" s="68">
        <v>0</v>
      </c>
      <c r="E480" s="52">
        <v>0</v>
      </c>
      <c r="F480" s="68">
        <v>0</v>
      </c>
      <c r="G480" s="68">
        <v>0.42782355</v>
      </c>
      <c r="H480" s="68">
        <f t="shared" si="40"/>
        <v>0</v>
      </c>
      <c r="I480" s="68">
        <f t="shared" si="41"/>
        <v>0</v>
      </c>
      <c r="J480" s="138" t="e">
        <f t="shared" si="42"/>
        <v>#DIV/0!</v>
      </c>
      <c r="K480" s="51"/>
      <c r="L480" s="51"/>
      <c r="M480" s="311"/>
    </row>
    <row r="481" spans="1:13" s="34" customFormat="1" ht="15.75">
      <c r="A481" s="35" t="s">
        <v>112</v>
      </c>
      <c r="B481" s="45" t="s">
        <v>612</v>
      </c>
      <c r="C481" s="52">
        <v>0</v>
      </c>
      <c r="D481" s="68">
        <v>0</v>
      </c>
      <c r="E481" s="52">
        <v>0</v>
      </c>
      <c r="F481" s="68">
        <v>0</v>
      </c>
      <c r="G481" s="68">
        <v>2.98159711</v>
      </c>
      <c r="H481" s="68">
        <f t="shared" si="40"/>
        <v>0</v>
      </c>
      <c r="I481" s="68">
        <f t="shared" si="41"/>
        <v>0</v>
      </c>
      <c r="J481" s="138" t="e">
        <f t="shared" si="42"/>
        <v>#DIV/0!</v>
      </c>
      <c r="K481" s="51"/>
      <c r="L481" s="51"/>
      <c r="M481" s="311"/>
    </row>
    <row r="482" spans="1:13" s="34" customFormat="1" ht="15.75">
      <c r="A482" s="35" t="s">
        <v>112</v>
      </c>
      <c r="B482" s="45" t="s">
        <v>613</v>
      </c>
      <c r="C482" s="52">
        <v>0</v>
      </c>
      <c r="D482" s="68">
        <v>0</v>
      </c>
      <c r="E482" s="52">
        <v>0</v>
      </c>
      <c r="F482" s="68">
        <v>0</v>
      </c>
      <c r="G482" s="68">
        <v>0.11132913</v>
      </c>
      <c r="H482" s="68">
        <f t="shared" si="40"/>
        <v>0</v>
      </c>
      <c r="I482" s="68">
        <f t="shared" si="41"/>
        <v>0</v>
      </c>
      <c r="J482" s="138" t="e">
        <f t="shared" si="42"/>
        <v>#DIV/0!</v>
      </c>
      <c r="K482" s="51"/>
      <c r="L482" s="51"/>
      <c r="M482" s="311"/>
    </row>
    <row r="483" spans="1:13" s="34" customFormat="1" ht="15.75">
      <c r="A483" s="35" t="s">
        <v>112</v>
      </c>
      <c r="B483" s="45" t="s">
        <v>614</v>
      </c>
      <c r="C483" s="52">
        <v>0</v>
      </c>
      <c r="D483" s="68">
        <v>0</v>
      </c>
      <c r="E483" s="52">
        <v>0</v>
      </c>
      <c r="F483" s="68">
        <v>0</v>
      </c>
      <c r="G483" s="68">
        <v>1.93900065</v>
      </c>
      <c r="H483" s="68">
        <f t="shared" si="40"/>
        <v>0</v>
      </c>
      <c r="I483" s="68">
        <f t="shared" si="41"/>
        <v>0</v>
      </c>
      <c r="J483" s="138" t="e">
        <f t="shared" si="42"/>
        <v>#DIV/0!</v>
      </c>
      <c r="K483" s="51"/>
      <c r="L483" s="51"/>
      <c r="M483" s="311"/>
    </row>
    <row r="484" spans="1:13" s="34" customFormat="1" ht="15.75">
      <c r="A484" s="35" t="s">
        <v>112</v>
      </c>
      <c r="B484" s="45" t="s">
        <v>615</v>
      </c>
      <c r="C484" s="52">
        <v>0</v>
      </c>
      <c r="D484" s="68">
        <v>0</v>
      </c>
      <c r="E484" s="52">
        <v>0</v>
      </c>
      <c r="F484" s="68">
        <v>0</v>
      </c>
      <c r="G484" s="68">
        <v>0.12673764</v>
      </c>
      <c r="H484" s="68">
        <f t="shared" si="40"/>
        <v>0</v>
      </c>
      <c r="I484" s="68">
        <f t="shared" si="41"/>
        <v>0</v>
      </c>
      <c r="J484" s="138" t="e">
        <f t="shared" si="42"/>
        <v>#DIV/0!</v>
      </c>
      <c r="K484" s="51"/>
      <c r="L484" s="51"/>
      <c r="M484" s="311"/>
    </row>
    <row r="485" spans="1:13" s="34" customFormat="1" ht="15.75">
      <c r="A485" s="35" t="s">
        <v>112</v>
      </c>
      <c r="B485" s="45" t="s">
        <v>616</v>
      </c>
      <c r="C485" s="52">
        <v>0</v>
      </c>
      <c r="D485" s="68">
        <v>0</v>
      </c>
      <c r="E485" s="52">
        <v>0</v>
      </c>
      <c r="F485" s="68">
        <v>0</v>
      </c>
      <c r="G485" s="68">
        <v>0.05918319</v>
      </c>
      <c r="H485" s="68">
        <f t="shared" si="40"/>
        <v>0</v>
      </c>
      <c r="I485" s="68">
        <f t="shared" si="41"/>
        <v>0</v>
      </c>
      <c r="J485" s="138" t="e">
        <f t="shared" si="42"/>
        <v>#DIV/0!</v>
      </c>
      <c r="K485" s="51"/>
      <c r="L485" s="51"/>
      <c r="M485" s="311"/>
    </row>
    <row r="486" spans="1:13" s="34" customFormat="1" ht="15.75">
      <c r="A486" s="35" t="s">
        <v>112</v>
      </c>
      <c r="B486" s="45" t="s">
        <v>617</v>
      </c>
      <c r="C486" s="52">
        <v>0</v>
      </c>
      <c r="D486" s="68">
        <v>0</v>
      </c>
      <c r="E486" s="52">
        <v>0</v>
      </c>
      <c r="F486" s="68">
        <v>0</v>
      </c>
      <c r="G486" s="68">
        <v>0.04064373</v>
      </c>
      <c r="H486" s="68">
        <f t="shared" si="40"/>
        <v>0</v>
      </c>
      <c r="I486" s="68">
        <f t="shared" si="41"/>
        <v>0</v>
      </c>
      <c r="J486" s="138" t="e">
        <f t="shared" si="42"/>
        <v>#DIV/0!</v>
      </c>
      <c r="K486" s="51"/>
      <c r="L486" s="51"/>
      <c r="M486" s="311"/>
    </row>
    <row r="487" spans="1:13" s="34" customFormat="1" ht="15.75">
      <c r="A487" s="35" t="s">
        <v>112</v>
      </c>
      <c r="B487" s="45" t="s">
        <v>618</v>
      </c>
      <c r="C487" s="52">
        <v>0</v>
      </c>
      <c r="D487" s="68">
        <v>0</v>
      </c>
      <c r="E487" s="52">
        <v>0</v>
      </c>
      <c r="F487" s="68">
        <v>0</v>
      </c>
      <c r="G487" s="68">
        <v>0.26573174</v>
      </c>
      <c r="H487" s="68">
        <f t="shared" si="40"/>
        <v>0</v>
      </c>
      <c r="I487" s="68">
        <f t="shared" si="41"/>
        <v>0</v>
      </c>
      <c r="J487" s="138" t="e">
        <f t="shared" si="42"/>
        <v>#DIV/0!</v>
      </c>
      <c r="K487" s="51"/>
      <c r="L487" s="51"/>
      <c r="M487" s="311"/>
    </row>
    <row r="488" spans="1:13" s="34" customFormat="1" ht="15.75">
      <c r="A488" s="35" t="s">
        <v>112</v>
      </c>
      <c r="B488" s="45" t="s">
        <v>619</v>
      </c>
      <c r="C488" s="52">
        <v>0</v>
      </c>
      <c r="D488" s="68">
        <v>0</v>
      </c>
      <c r="E488" s="52">
        <v>0</v>
      </c>
      <c r="F488" s="68">
        <v>0</v>
      </c>
      <c r="G488" s="68">
        <v>7.9340363</v>
      </c>
      <c r="H488" s="68">
        <f t="shared" si="40"/>
        <v>0</v>
      </c>
      <c r="I488" s="68">
        <f t="shared" si="41"/>
        <v>0</v>
      </c>
      <c r="J488" s="138" t="e">
        <f t="shared" si="42"/>
        <v>#DIV/0!</v>
      </c>
      <c r="K488" s="51"/>
      <c r="L488" s="51"/>
      <c r="M488" s="311"/>
    </row>
    <row r="489" spans="1:13" s="34" customFormat="1" ht="15.75">
      <c r="A489" s="35" t="s">
        <v>112</v>
      </c>
      <c r="B489" s="45" t="s">
        <v>620</v>
      </c>
      <c r="C489" s="52">
        <v>0</v>
      </c>
      <c r="D489" s="68">
        <v>0</v>
      </c>
      <c r="E489" s="52">
        <v>0</v>
      </c>
      <c r="F489" s="68">
        <v>0</v>
      </c>
      <c r="G489" s="68">
        <v>0.19329658</v>
      </c>
      <c r="H489" s="68">
        <f t="shared" si="40"/>
        <v>0</v>
      </c>
      <c r="I489" s="68">
        <f t="shared" si="41"/>
        <v>0</v>
      </c>
      <c r="J489" s="138" t="e">
        <f t="shared" si="42"/>
        <v>#DIV/0!</v>
      </c>
      <c r="K489" s="51"/>
      <c r="L489" s="51"/>
      <c r="M489" s="311"/>
    </row>
    <row r="490" spans="1:13" s="34" customFormat="1" ht="15.75">
      <c r="A490" s="35" t="s">
        <v>112</v>
      </c>
      <c r="B490" s="45" t="s">
        <v>621</v>
      </c>
      <c r="C490" s="52">
        <v>0</v>
      </c>
      <c r="D490" s="68">
        <v>0</v>
      </c>
      <c r="E490" s="52">
        <v>0</v>
      </c>
      <c r="F490" s="68">
        <v>0</v>
      </c>
      <c r="G490" s="68">
        <v>0.16653001</v>
      </c>
      <c r="H490" s="68">
        <f t="shared" si="40"/>
        <v>0</v>
      </c>
      <c r="I490" s="68">
        <f t="shared" si="41"/>
        <v>0</v>
      </c>
      <c r="J490" s="138" t="e">
        <f t="shared" si="42"/>
        <v>#DIV/0!</v>
      </c>
      <c r="K490" s="51"/>
      <c r="L490" s="51"/>
      <c r="M490" s="311"/>
    </row>
    <row r="491" spans="1:13" s="34" customFormat="1" ht="15.75">
      <c r="A491" s="35" t="s">
        <v>112</v>
      </c>
      <c r="B491" s="45" t="s">
        <v>622</v>
      </c>
      <c r="C491" s="52">
        <v>0</v>
      </c>
      <c r="D491" s="68">
        <v>0</v>
      </c>
      <c r="E491" s="52">
        <v>0</v>
      </c>
      <c r="F491" s="68">
        <v>0</v>
      </c>
      <c r="G491" s="68">
        <v>2.252348</v>
      </c>
      <c r="H491" s="68">
        <f t="shared" si="40"/>
        <v>0</v>
      </c>
      <c r="I491" s="68">
        <f t="shared" si="41"/>
        <v>0</v>
      </c>
      <c r="J491" s="138" t="e">
        <f t="shared" si="42"/>
        <v>#DIV/0!</v>
      </c>
      <c r="K491" s="51"/>
      <c r="L491" s="51"/>
      <c r="M491" s="311"/>
    </row>
    <row r="492" spans="1:15" s="34" customFormat="1" ht="15.75">
      <c r="A492" s="35" t="s">
        <v>112</v>
      </c>
      <c r="B492" s="45" t="s">
        <v>623</v>
      </c>
      <c r="C492" s="52">
        <v>0.027983334199999998</v>
      </c>
      <c r="D492" s="68">
        <v>0</v>
      </c>
      <c r="E492" s="52">
        <v>0</v>
      </c>
      <c r="F492" s="52">
        <v>0.02371469</v>
      </c>
      <c r="G492" s="68">
        <v>0</v>
      </c>
      <c r="H492" s="68">
        <f t="shared" si="40"/>
        <v>0.027983334199999998</v>
      </c>
      <c r="I492" s="68">
        <f t="shared" si="41"/>
        <v>0</v>
      </c>
      <c r="J492" s="138" t="e">
        <f t="shared" si="42"/>
        <v>#DIV/0!</v>
      </c>
      <c r="K492" s="51"/>
      <c r="L492" s="51"/>
      <c r="M492" s="311"/>
      <c r="O492" s="34" t="s">
        <v>112</v>
      </c>
    </row>
    <row r="493" spans="1:15" s="34" customFormat="1" ht="15.75">
      <c r="A493" s="35" t="s">
        <v>112</v>
      </c>
      <c r="B493" s="45" t="s">
        <v>624</v>
      </c>
      <c r="C493" s="52">
        <v>0.05059486</v>
      </c>
      <c r="D493" s="68">
        <v>0</v>
      </c>
      <c r="E493" s="52">
        <v>0</v>
      </c>
      <c r="F493" s="68">
        <v>0.042877</v>
      </c>
      <c r="G493" s="68">
        <v>0</v>
      </c>
      <c r="H493" s="68">
        <f aca="true" t="shared" si="43" ref="H493:H506">C493-E493</f>
        <v>0.05059486</v>
      </c>
      <c r="I493" s="68">
        <f aca="true" t="shared" si="44" ref="I493:I506">E493-D493</f>
        <v>0</v>
      </c>
      <c r="J493" s="138" t="e">
        <f aca="true" t="shared" si="45" ref="J493:J506">E493/D493</f>
        <v>#DIV/0!</v>
      </c>
      <c r="K493" s="51"/>
      <c r="L493" s="51"/>
      <c r="M493" s="311"/>
      <c r="O493" s="34" t="s">
        <v>112</v>
      </c>
    </row>
    <row r="494" spans="1:15" s="34" customFormat="1" ht="15.75">
      <c r="A494" s="35" t="s">
        <v>112</v>
      </c>
      <c r="B494" s="45" t="s">
        <v>625</v>
      </c>
      <c r="C494" s="52">
        <v>0.0336241</v>
      </c>
      <c r="D494" s="68">
        <v>0</v>
      </c>
      <c r="E494" s="52">
        <v>0</v>
      </c>
      <c r="F494" s="68">
        <v>0.028495</v>
      </c>
      <c r="G494" s="68">
        <v>0</v>
      </c>
      <c r="H494" s="68">
        <f t="shared" si="43"/>
        <v>0.0336241</v>
      </c>
      <c r="I494" s="68">
        <f t="shared" si="44"/>
        <v>0</v>
      </c>
      <c r="J494" s="138" t="e">
        <f t="shared" si="45"/>
        <v>#DIV/0!</v>
      </c>
      <c r="K494" s="51"/>
      <c r="L494" s="51"/>
      <c r="M494" s="311"/>
      <c r="O494" s="34" t="s">
        <v>112</v>
      </c>
    </row>
    <row r="495" spans="1:15" s="34" customFormat="1" ht="31.5">
      <c r="A495" s="35" t="s">
        <v>112</v>
      </c>
      <c r="B495" s="45" t="s">
        <v>626</v>
      </c>
      <c r="C495" s="52">
        <v>0</v>
      </c>
      <c r="D495" s="68">
        <v>0</v>
      </c>
      <c r="E495" s="52">
        <v>0</v>
      </c>
      <c r="F495" s="68">
        <v>0</v>
      </c>
      <c r="G495" s="68">
        <v>0.18974634</v>
      </c>
      <c r="H495" s="68">
        <f t="shared" si="43"/>
        <v>0</v>
      </c>
      <c r="I495" s="68">
        <f t="shared" si="44"/>
        <v>0</v>
      </c>
      <c r="J495" s="138" t="e">
        <f t="shared" si="45"/>
        <v>#DIV/0!</v>
      </c>
      <c r="K495" s="51"/>
      <c r="L495" s="51"/>
      <c r="M495" s="311"/>
      <c r="O495" s="34" t="s">
        <v>112</v>
      </c>
    </row>
    <row r="496" spans="1:15" s="34" customFormat="1" ht="31.5">
      <c r="A496" s="35" t="s">
        <v>112</v>
      </c>
      <c r="B496" s="45" t="s">
        <v>627</v>
      </c>
      <c r="C496" s="52">
        <v>0</v>
      </c>
      <c r="D496" s="68">
        <v>0</v>
      </c>
      <c r="E496" s="52">
        <v>0</v>
      </c>
      <c r="F496" s="68">
        <v>0</v>
      </c>
      <c r="G496" s="68">
        <v>0.09348616</v>
      </c>
      <c r="H496" s="68">
        <f t="shared" si="43"/>
        <v>0</v>
      </c>
      <c r="I496" s="68">
        <f t="shared" si="44"/>
        <v>0</v>
      </c>
      <c r="J496" s="138" t="e">
        <f t="shared" si="45"/>
        <v>#DIV/0!</v>
      </c>
      <c r="K496" s="51"/>
      <c r="L496" s="51"/>
      <c r="M496" s="311"/>
      <c r="O496" s="34" t="s">
        <v>112</v>
      </c>
    </row>
    <row r="497" spans="1:15" s="34" customFormat="1" ht="31.5">
      <c r="A497" s="35" t="s">
        <v>112</v>
      </c>
      <c r="B497" s="45" t="s">
        <v>175</v>
      </c>
      <c r="C497" s="52">
        <v>0</v>
      </c>
      <c r="D497" s="68">
        <v>0</v>
      </c>
      <c r="E497" s="52">
        <v>0</v>
      </c>
      <c r="F497" s="68">
        <v>0</v>
      </c>
      <c r="G497" s="68">
        <v>0.16667481</v>
      </c>
      <c r="H497" s="68">
        <f t="shared" si="43"/>
        <v>0</v>
      </c>
      <c r="I497" s="68">
        <f t="shared" si="44"/>
        <v>0</v>
      </c>
      <c r="J497" s="138" t="e">
        <f t="shared" si="45"/>
        <v>#DIV/0!</v>
      </c>
      <c r="K497" s="51"/>
      <c r="L497" s="51"/>
      <c r="M497" s="311"/>
      <c r="O497" s="34" t="s">
        <v>112</v>
      </c>
    </row>
    <row r="498" spans="1:15" s="34" customFormat="1" ht="31.5">
      <c r="A498" s="35" t="s">
        <v>112</v>
      </c>
      <c r="B498" s="45" t="s">
        <v>176</v>
      </c>
      <c r="C498" s="52">
        <v>0</v>
      </c>
      <c r="D498" s="68">
        <v>0</v>
      </c>
      <c r="E498" s="52">
        <v>0</v>
      </c>
      <c r="F498" s="68">
        <v>0</v>
      </c>
      <c r="G498" s="68">
        <v>0.16965244</v>
      </c>
      <c r="H498" s="68">
        <f t="shared" si="43"/>
        <v>0</v>
      </c>
      <c r="I498" s="68">
        <f t="shared" si="44"/>
        <v>0</v>
      </c>
      <c r="J498" s="138" t="e">
        <f t="shared" si="45"/>
        <v>#DIV/0!</v>
      </c>
      <c r="K498" s="51"/>
      <c r="L498" s="51"/>
      <c r="M498" s="311"/>
      <c r="O498" s="34" t="s">
        <v>112</v>
      </c>
    </row>
    <row r="499" spans="1:15" s="34" customFormat="1" ht="31.5">
      <c r="A499" s="35" t="s">
        <v>112</v>
      </c>
      <c r="B499" s="45" t="s">
        <v>177</v>
      </c>
      <c r="C499" s="52">
        <v>0</v>
      </c>
      <c r="D499" s="68">
        <v>0</v>
      </c>
      <c r="E499" s="52">
        <v>0</v>
      </c>
      <c r="F499" s="68">
        <v>0</v>
      </c>
      <c r="G499" s="68">
        <v>0.09884423</v>
      </c>
      <c r="H499" s="68">
        <f t="shared" si="43"/>
        <v>0</v>
      </c>
      <c r="I499" s="68">
        <f t="shared" si="44"/>
        <v>0</v>
      </c>
      <c r="J499" s="138" t="e">
        <f t="shared" si="45"/>
        <v>#DIV/0!</v>
      </c>
      <c r="K499" s="51"/>
      <c r="L499" s="51"/>
      <c r="M499" s="311"/>
      <c r="O499" s="34" t="s">
        <v>112</v>
      </c>
    </row>
    <row r="500" spans="1:15" s="34" customFormat="1" ht="31.5">
      <c r="A500" s="35" t="s">
        <v>112</v>
      </c>
      <c r="B500" s="45" t="s">
        <v>178</v>
      </c>
      <c r="C500" s="52">
        <v>0</v>
      </c>
      <c r="D500" s="68">
        <v>0</v>
      </c>
      <c r="E500" s="52">
        <v>0</v>
      </c>
      <c r="F500" s="68">
        <v>0</v>
      </c>
      <c r="G500" s="68">
        <v>0.17768156</v>
      </c>
      <c r="H500" s="68">
        <f t="shared" si="43"/>
        <v>0</v>
      </c>
      <c r="I500" s="68">
        <f t="shared" si="44"/>
        <v>0</v>
      </c>
      <c r="J500" s="138" t="e">
        <f t="shared" si="45"/>
        <v>#DIV/0!</v>
      </c>
      <c r="K500" s="51"/>
      <c r="L500" s="51"/>
      <c r="M500" s="311"/>
      <c r="O500" s="34" t="s">
        <v>112</v>
      </c>
    </row>
    <row r="501" spans="1:15" s="34" customFormat="1" ht="31.5">
      <c r="A501" s="35" t="s">
        <v>112</v>
      </c>
      <c r="B501" s="45" t="s">
        <v>179</v>
      </c>
      <c r="C501" s="52">
        <v>0</v>
      </c>
      <c r="D501" s="68">
        <v>0</v>
      </c>
      <c r="E501" s="52">
        <v>0</v>
      </c>
      <c r="F501" s="68">
        <v>0</v>
      </c>
      <c r="G501" s="68">
        <v>0.18021494</v>
      </c>
      <c r="H501" s="68">
        <f t="shared" si="43"/>
        <v>0</v>
      </c>
      <c r="I501" s="68">
        <f t="shared" si="44"/>
        <v>0</v>
      </c>
      <c r="J501" s="138" t="e">
        <f t="shared" si="45"/>
        <v>#DIV/0!</v>
      </c>
      <c r="K501" s="51"/>
      <c r="L501" s="51"/>
      <c r="M501" s="311"/>
      <c r="O501" s="34" t="s">
        <v>112</v>
      </c>
    </row>
    <row r="502" spans="1:15" s="34" customFormat="1" ht="31.5">
      <c r="A502" s="35" t="s">
        <v>112</v>
      </c>
      <c r="B502" s="45" t="s">
        <v>180</v>
      </c>
      <c r="C502" s="52">
        <v>0</v>
      </c>
      <c r="D502" s="68">
        <v>0</v>
      </c>
      <c r="E502" s="52">
        <v>0</v>
      </c>
      <c r="F502" s="68">
        <v>0</v>
      </c>
      <c r="G502" s="68">
        <v>0.1863228</v>
      </c>
      <c r="H502" s="68">
        <f t="shared" si="43"/>
        <v>0</v>
      </c>
      <c r="I502" s="68">
        <f t="shared" si="44"/>
        <v>0</v>
      </c>
      <c r="J502" s="138" t="e">
        <f t="shared" si="45"/>
        <v>#DIV/0!</v>
      </c>
      <c r="K502" s="51"/>
      <c r="L502" s="51"/>
      <c r="M502" s="311"/>
      <c r="O502" s="34" t="s">
        <v>112</v>
      </c>
    </row>
    <row r="503" spans="1:15" s="34" customFormat="1" ht="15.75">
      <c r="A503" s="35" t="s">
        <v>112</v>
      </c>
      <c r="B503" s="45" t="s">
        <v>628</v>
      </c>
      <c r="C503" s="52">
        <v>0</v>
      </c>
      <c r="D503" s="68">
        <v>0</v>
      </c>
      <c r="E503" s="52">
        <v>0</v>
      </c>
      <c r="F503" s="68">
        <v>0</v>
      </c>
      <c r="G503" s="68">
        <v>0.28941551</v>
      </c>
      <c r="H503" s="68">
        <f t="shared" si="43"/>
        <v>0</v>
      </c>
      <c r="I503" s="68">
        <f t="shared" si="44"/>
        <v>0</v>
      </c>
      <c r="J503" s="138" t="e">
        <f t="shared" si="45"/>
        <v>#DIV/0!</v>
      </c>
      <c r="K503" s="51"/>
      <c r="L503" s="51"/>
      <c r="M503" s="311"/>
      <c r="O503" s="34" t="s">
        <v>112</v>
      </c>
    </row>
    <row r="504" spans="1:15" s="34" customFormat="1" ht="15.75">
      <c r="A504" s="35" t="s">
        <v>112</v>
      </c>
      <c r="B504" s="45" t="s">
        <v>629</v>
      </c>
      <c r="C504" s="52">
        <v>0</v>
      </c>
      <c r="D504" s="68">
        <v>0</v>
      </c>
      <c r="E504" s="52">
        <v>0</v>
      </c>
      <c r="F504" s="68">
        <v>0</v>
      </c>
      <c r="G504" s="68">
        <v>0.12352134</v>
      </c>
      <c r="H504" s="68">
        <f t="shared" si="43"/>
        <v>0</v>
      </c>
      <c r="I504" s="68">
        <f t="shared" si="44"/>
        <v>0</v>
      </c>
      <c r="J504" s="138" t="e">
        <f t="shared" si="45"/>
        <v>#DIV/0!</v>
      </c>
      <c r="K504" s="51"/>
      <c r="L504" s="51"/>
      <c r="M504" s="311"/>
      <c r="O504" s="34" t="s">
        <v>112</v>
      </c>
    </row>
    <row r="505" spans="1:15" s="34" customFormat="1" ht="15.75">
      <c r="A505" s="35" t="s">
        <v>112</v>
      </c>
      <c r="B505" s="45" t="s">
        <v>630</v>
      </c>
      <c r="C505" s="52">
        <v>0</v>
      </c>
      <c r="D505" s="68">
        <v>0</v>
      </c>
      <c r="E505" s="52">
        <v>0</v>
      </c>
      <c r="F505" s="68">
        <v>0</v>
      </c>
      <c r="G505" s="68">
        <v>6.15794281</v>
      </c>
      <c r="H505" s="68">
        <f t="shared" si="43"/>
        <v>0</v>
      </c>
      <c r="I505" s="68">
        <f t="shared" si="44"/>
        <v>0</v>
      </c>
      <c r="J505" s="138" t="e">
        <f t="shared" si="45"/>
        <v>#DIV/0!</v>
      </c>
      <c r="K505" s="51"/>
      <c r="L505" s="51"/>
      <c r="M505" s="311"/>
      <c r="O505" s="34" t="s">
        <v>112</v>
      </c>
    </row>
    <row r="506" spans="1:15" s="34" customFormat="1" ht="15.75">
      <c r="A506" s="35" t="s">
        <v>112</v>
      </c>
      <c r="B506" s="45" t="s">
        <v>631</v>
      </c>
      <c r="C506" s="52">
        <v>0</v>
      </c>
      <c r="D506" s="68">
        <v>0</v>
      </c>
      <c r="E506" s="52">
        <v>0</v>
      </c>
      <c r="F506" s="68">
        <v>0</v>
      </c>
      <c r="G506" s="68">
        <v>5.698886</v>
      </c>
      <c r="H506" s="68">
        <f t="shared" si="43"/>
        <v>0</v>
      </c>
      <c r="I506" s="68">
        <f t="shared" si="44"/>
        <v>0</v>
      </c>
      <c r="J506" s="138" t="e">
        <f t="shared" si="45"/>
        <v>#DIV/0!</v>
      </c>
      <c r="K506" s="51"/>
      <c r="L506" s="51"/>
      <c r="M506" s="311"/>
      <c r="O506" s="34" t="s">
        <v>112</v>
      </c>
    </row>
    <row r="507" spans="1:15" s="34" customFormat="1" ht="15.75">
      <c r="A507" s="35"/>
      <c r="B507" s="36" t="s">
        <v>107</v>
      </c>
      <c r="C507" s="69"/>
      <c r="D507" s="67"/>
      <c r="E507" s="67"/>
      <c r="F507" s="69"/>
      <c r="G507" s="69"/>
      <c r="H507" s="68"/>
      <c r="I507" s="68"/>
      <c r="J507" s="138"/>
      <c r="K507" s="50"/>
      <c r="L507" s="50"/>
      <c r="M507" s="305"/>
      <c r="O507" s="34" t="s">
        <v>113</v>
      </c>
    </row>
    <row r="508" spans="1:15" s="34" customFormat="1" ht="31.5">
      <c r="A508" s="35" t="s">
        <v>113</v>
      </c>
      <c r="B508" s="43" t="s">
        <v>144</v>
      </c>
      <c r="C508" s="53">
        <v>327.14396529000004</v>
      </c>
      <c r="D508" s="69">
        <v>209.69190399999997</v>
      </c>
      <c r="E508" s="53">
        <v>224.86207015000002</v>
      </c>
      <c r="F508" s="69">
        <v>238.54529498</v>
      </c>
      <c r="G508" s="69">
        <v>253.82390347</v>
      </c>
      <c r="H508" s="68">
        <f aca="true" t="shared" si="46" ref="H508:H571">C508-E508</f>
        <v>102.28189514000002</v>
      </c>
      <c r="I508" s="68">
        <f aca="true" t="shared" si="47" ref="I508:I571">E508-D508</f>
        <v>15.170166150000057</v>
      </c>
      <c r="J508" s="138">
        <f aca="true" t="shared" si="48" ref="J508:J571">E508/D508</f>
        <v>1.0723450255380391</v>
      </c>
      <c r="K508" s="53"/>
      <c r="L508" s="53"/>
      <c r="M508" s="305" t="s">
        <v>1022</v>
      </c>
      <c r="O508" s="34" t="s">
        <v>113</v>
      </c>
    </row>
    <row r="509" spans="1:15" s="34" customFormat="1" ht="31.5">
      <c r="A509" s="35" t="s">
        <v>113</v>
      </c>
      <c r="B509" s="43" t="s">
        <v>632</v>
      </c>
      <c r="C509" s="53">
        <v>6.057</v>
      </c>
      <c r="D509" s="69">
        <v>4.593932464999999</v>
      </c>
      <c r="E509" s="53">
        <v>4.23065806745</v>
      </c>
      <c r="F509" s="69">
        <v>3.58530345</v>
      </c>
      <c r="G509" s="69">
        <v>3.97130345</v>
      </c>
      <c r="H509" s="68">
        <f t="shared" si="46"/>
        <v>1.82634193255</v>
      </c>
      <c r="I509" s="68">
        <f t="shared" si="47"/>
        <v>-0.3632743975499988</v>
      </c>
      <c r="J509" s="138">
        <f t="shared" si="48"/>
        <v>0.9209229999966926</v>
      </c>
      <c r="K509" s="53"/>
      <c r="L509" s="53"/>
      <c r="M509" s="305" t="s">
        <v>1017</v>
      </c>
      <c r="O509" s="34" t="s">
        <v>113</v>
      </c>
    </row>
    <row r="510" spans="1:13" s="34" customFormat="1" ht="78.75">
      <c r="A510" s="35" t="s">
        <v>113</v>
      </c>
      <c r="B510" s="43" t="s">
        <v>187</v>
      </c>
      <c r="C510" s="53">
        <v>3.7925706500000063</v>
      </c>
      <c r="D510" s="69">
        <v>1.70966837</v>
      </c>
      <c r="E510" s="53">
        <v>2.700751988999997</v>
      </c>
      <c r="F510" s="69">
        <v>1.88891482</v>
      </c>
      <c r="G510" s="69">
        <v>0</v>
      </c>
      <c r="H510" s="68">
        <f t="shared" si="46"/>
        <v>1.0918186610000093</v>
      </c>
      <c r="I510" s="68">
        <f t="shared" si="47"/>
        <v>0.991083618999997</v>
      </c>
      <c r="J510" s="138">
        <f t="shared" si="48"/>
        <v>1.5796934869889399</v>
      </c>
      <c r="K510" s="53"/>
      <c r="L510" s="53"/>
      <c r="M510" s="305" t="s">
        <v>1025</v>
      </c>
    </row>
    <row r="511" spans="1:13" s="34" customFormat="1" ht="31.5">
      <c r="A511" s="35" t="s">
        <v>113</v>
      </c>
      <c r="B511" s="43" t="s">
        <v>633</v>
      </c>
      <c r="C511" s="53">
        <v>20.8</v>
      </c>
      <c r="D511" s="69">
        <v>21.240707999999998</v>
      </c>
      <c r="E511" s="53">
        <v>20.8</v>
      </c>
      <c r="F511" s="69">
        <v>17.62857926</v>
      </c>
      <c r="G511" s="69">
        <v>17.62857926</v>
      </c>
      <c r="H511" s="68">
        <f t="shared" si="46"/>
        <v>0</v>
      </c>
      <c r="I511" s="68">
        <f t="shared" si="47"/>
        <v>-0.4407079999999972</v>
      </c>
      <c r="J511" s="138">
        <f t="shared" si="48"/>
        <v>0.9792517273906314</v>
      </c>
      <c r="K511" s="53"/>
      <c r="L511" s="53"/>
      <c r="M511" s="305"/>
    </row>
    <row r="512" spans="1:13" s="34" customFormat="1" ht="47.25">
      <c r="A512" s="35" t="s">
        <v>113</v>
      </c>
      <c r="B512" s="43" t="s">
        <v>634</v>
      </c>
      <c r="C512" s="53">
        <v>9.318991</v>
      </c>
      <c r="D512" s="69">
        <v>9.318991</v>
      </c>
      <c r="E512" s="53">
        <v>0.41082469</v>
      </c>
      <c r="F512" s="69">
        <v>0.348156</v>
      </c>
      <c r="G512" s="69">
        <v>0</v>
      </c>
      <c r="H512" s="68">
        <f t="shared" si="46"/>
        <v>8.90816631</v>
      </c>
      <c r="I512" s="68">
        <f t="shared" si="47"/>
        <v>-8.90816631</v>
      </c>
      <c r="J512" s="138">
        <f t="shared" si="48"/>
        <v>0.044084675046901535</v>
      </c>
      <c r="K512" s="53"/>
      <c r="L512" s="53"/>
      <c r="M512" s="305" t="s">
        <v>1017</v>
      </c>
    </row>
    <row r="513" spans="1:13" s="34" customFormat="1" ht="47.25">
      <c r="A513" s="35" t="s">
        <v>113</v>
      </c>
      <c r="B513" s="43" t="s">
        <v>635</v>
      </c>
      <c r="C513" s="53">
        <v>2.0625809999999998</v>
      </c>
      <c r="D513" s="69">
        <v>2.0625809999999998</v>
      </c>
      <c r="E513" s="53">
        <v>0</v>
      </c>
      <c r="F513" s="69">
        <v>1.018896</v>
      </c>
      <c r="G513" s="69">
        <v>1.018896</v>
      </c>
      <c r="H513" s="68">
        <f t="shared" si="46"/>
        <v>2.0625809999999998</v>
      </c>
      <c r="I513" s="68">
        <f t="shared" si="47"/>
        <v>-2.0625809999999998</v>
      </c>
      <c r="J513" s="138">
        <f t="shared" si="48"/>
        <v>0</v>
      </c>
      <c r="K513" s="53"/>
      <c r="L513" s="53"/>
      <c r="M513" s="305" t="s">
        <v>1017</v>
      </c>
    </row>
    <row r="514" spans="1:13" s="34" customFormat="1" ht="47.25">
      <c r="A514" s="35" t="s">
        <v>113</v>
      </c>
      <c r="B514" s="43" t="s">
        <v>636</v>
      </c>
      <c r="C514" s="53">
        <v>0.80267672</v>
      </c>
      <c r="D514" s="69">
        <v>0.5506941999999999</v>
      </c>
      <c r="E514" s="53">
        <v>0.80267651</v>
      </c>
      <c r="F514" s="69">
        <v>0.68066124</v>
      </c>
      <c r="G514" s="69">
        <v>0.68066124</v>
      </c>
      <c r="H514" s="68">
        <f t="shared" si="46"/>
        <v>2.1000000005599873E-07</v>
      </c>
      <c r="I514" s="68">
        <f t="shared" si="47"/>
        <v>0.25198231000000004</v>
      </c>
      <c r="J514" s="138">
        <f t="shared" si="48"/>
        <v>1.4575721153409644</v>
      </c>
      <c r="K514" s="53"/>
      <c r="L514" s="53"/>
      <c r="M514" s="305" t="s">
        <v>1026</v>
      </c>
    </row>
    <row r="515" spans="1:13" s="34" customFormat="1" ht="47.25">
      <c r="A515" s="35" t="s">
        <v>113</v>
      </c>
      <c r="B515" s="43" t="s">
        <v>637</v>
      </c>
      <c r="C515" s="53">
        <v>0.3179982</v>
      </c>
      <c r="D515" s="69">
        <v>0.3179982</v>
      </c>
      <c r="E515" s="53">
        <v>0</v>
      </c>
      <c r="F515" s="69">
        <v>0.25337388</v>
      </c>
      <c r="G515" s="69">
        <v>0.25337388</v>
      </c>
      <c r="H515" s="68">
        <f t="shared" si="46"/>
        <v>0.3179982</v>
      </c>
      <c r="I515" s="68">
        <f t="shared" si="47"/>
        <v>-0.3179982</v>
      </c>
      <c r="J515" s="138">
        <f t="shared" si="48"/>
        <v>0</v>
      </c>
      <c r="K515" s="53"/>
      <c r="L515" s="53"/>
      <c r="M515" s="305" t="s">
        <v>1017</v>
      </c>
    </row>
    <row r="516" spans="1:13" s="34" customFormat="1" ht="47.25">
      <c r="A516" s="35" t="s">
        <v>113</v>
      </c>
      <c r="B516" s="43" t="s">
        <v>638</v>
      </c>
      <c r="C516" s="53">
        <v>0.1359832</v>
      </c>
      <c r="D516" s="69">
        <v>0.1359832</v>
      </c>
      <c r="E516" s="53">
        <v>0</v>
      </c>
      <c r="F516" s="69">
        <v>0.08109625</v>
      </c>
      <c r="G516" s="69">
        <v>0.08109625</v>
      </c>
      <c r="H516" s="68">
        <f t="shared" si="46"/>
        <v>0.1359832</v>
      </c>
      <c r="I516" s="68">
        <f t="shared" si="47"/>
        <v>-0.1359832</v>
      </c>
      <c r="J516" s="138">
        <f t="shared" si="48"/>
        <v>0</v>
      </c>
      <c r="K516" s="53"/>
      <c r="L516" s="53"/>
      <c r="M516" s="305" t="s">
        <v>1017</v>
      </c>
    </row>
    <row r="517" spans="1:13" s="34" customFormat="1" ht="47.25">
      <c r="A517" s="35" t="s">
        <v>113</v>
      </c>
      <c r="B517" s="43" t="s">
        <v>639</v>
      </c>
      <c r="C517" s="53">
        <v>0.36536</v>
      </c>
      <c r="D517" s="69">
        <v>0.29076379999999996</v>
      </c>
      <c r="E517" s="53">
        <v>0.36536004</v>
      </c>
      <c r="F517" s="69">
        <v>0.32480084</v>
      </c>
      <c r="G517" s="69">
        <v>0.32480084</v>
      </c>
      <c r="H517" s="68">
        <f t="shared" si="46"/>
        <v>-3.9999999978945766E-08</v>
      </c>
      <c r="I517" s="68">
        <f t="shared" si="47"/>
        <v>0.07459624000000004</v>
      </c>
      <c r="J517" s="138">
        <f t="shared" si="48"/>
        <v>1.2565527070426237</v>
      </c>
      <c r="K517" s="53"/>
      <c r="L517" s="53"/>
      <c r="M517" s="305" t="s">
        <v>1026</v>
      </c>
    </row>
    <row r="518" spans="1:13" s="34" customFormat="1" ht="47.25">
      <c r="A518" s="35" t="s">
        <v>113</v>
      </c>
      <c r="B518" s="43" t="s">
        <v>640</v>
      </c>
      <c r="C518" s="53">
        <v>0.6425926</v>
      </c>
      <c r="D518" s="69">
        <v>0.6425926</v>
      </c>
      <c r="E518" s="53">
        <v>0</v>
      </c>
      <c r="F518" s="69">
        <v>0.916007</v>
      </c>
      <c r="G518" s="69">
        <v>0.916007</v>
      </c>
      <c r="H518" s="68">
        <f t="shared" si="46"/>
        <v>0.6425926</v>
      </c>
      <c r="I518" s="68">
        <f t="shared" si="47"/>
        <v>-0.6425926</v>
      </c>
      <c r="J518" s="138">
        <f t="shared" si="48"/>
        <v>0</v>
      </c>
      <c r="K518" s="53"/>
      <c r="L518" s="53"/>
      <c r="M518" s="305"/>
    </row>
    <row r="519" spans="1:13" s="34" customFormat="1" ht="47.25">
      <c r="A519" s="35" t="s">
        <v>113</v>
      </c>
      <c r="B519" s="43" t="s">
        <v>641</v>
      </c>
      <c r="C519" s="53">
        <v>1.901983</v>
      </c>
      <c r="D519" s="69">
        <v>1.901983</v>
      </c>
      <c r="E519" s="53">
        <v>0</v>
      </c>
      <c r="F519" s="69">
        <v>1.707352</v>
      </c>
      <c r="G519" s="69">
        <v>1.707352</v>
      </c>
      <c r="H519" s="68">
        <f t="shared" si="46"/>
        <v>1.901983</v>
      </c>
      <c r="I519" s="68">
        <f t="shared" si="47"/>
        <v>-1.901983</v>
      </c>
      <c r="J519" s="138">
        <f t="shared" si="48"/>
        <v>0</v>
      </c>
      <c r="K519" s="53"/>
      <c r="L519" s="53"/>
      <c r="M519" s="305"/>
    </row>
    <row r="520" spans="1:13" s="34" customFormat="1" ht="47.25">
      <c r="A520" s="35" t="s">
        <v>113</v>
      </c>
      <c r="B520" s="43" t="s">
        <v>642</v>
      </c>
      <c r="C520" s="53">
        <v>0.5784123999999999</v>
      </c>
      <c r="D520" s="69">
        <v>0.5784123999999999</v>
      </c>
      <c r="E520" s="53">
        <v>0</v>
      </c>
      <c r="F520" s="69">
        <v>0</v>
      </c>
      <c r="G520" s="69">
        <v>0</v>
      </c>
      <c r="H520" s="68">
        <f t="shared" si="46"/>
        <v>0.5784123999999999</v>
      </c>
      <c r="I520" s="68">
        <f t="shared" si="47"/>
        <v>-0.5784123999999999</v>
      </c>
      <c r="J520" s="138">
        <f t="shared" si="48"/>
        <v>0</v>
      </c>
      <c r="K520" s="53"/>
      <c r="L520" s="53"/>
      <c r="M520" s="305" t="s">
        <v>1017</v>
      </c>
    </row>
    <row r="521" spans="1:13" s="34" customFormat="1" ht="31.5">
      <c r="A521" s="35" t="s">
        <v>113</v>
      </c>
      <c r="B521" s="43" t="s">
        <v>643</v>
      </c>
      <c r="C521" s="53">
        <v>2.475581</v>
      </c>
      <c r="D521" s="69">
        <v>2.475581</v>
      </c>
      <c r="E521" s="53">
        <v>0</v>
      </c>
      <c r="F521" s="69">
        <v>1.948731</v>
      </c>
      <c r="G521" s="69">
        <v>1.948731</v>
      </c>
      <c r="H521" s="68">
        <f t="shared" si="46"/>
        <v>2.475581</v>
      </c>
      <c r="I521" s="68">
        <f t="shared" si="47"/>
        <v>-2.475581</v>
      </c>
      <c r="J521" s="138">
        <f t="shared" si="48"/>
        <v>0</v>
      </c>
      <c r="K521" s="53"/>
      <c r="L521" s="53"/>
      <c r="M521" s="305" t="s">
        <v>1017</v>
      </c>
    </row>
    <row r="522" spans="1:13" s="34" customFormat="1" ht="31.5">
      <c r="A522" s="35" t="s">
        <v>113</v>
      </c>
      <c r="B522" s="43" t="s">
        <v>644</v>
      </c>
      <c r="C522" s="53">
        <v>0</v>
      </c>
      <c r="D522" s="69">
        <v>2.1762622</v>
      </c>
      <c r="E522" s="53">
        <v>0</v>
      </c>
      <c r="F522" s="69">
        <v>0</v>
      </c>
      <c r="G522" s="69">
        <v>0</v>
      </c>
      <c r="H522" s="68">
        <f t="shared" si="46"/>
        <v>0</v>
      </c>
      <c r="I522" s="68">
        <f t="shared" si="47"/>
        <v>-2.1762622</v>
      </c>
      <c r="J522" s="138">
        <f t="shared" si="48"/>
        <v>0</v>
      </c>
      <c r="K522" s="53"/>
      <c r="L522" s="53"/>
      <c r="M522" s="305" t="s">
        <v>1017</v>
      </c>
    </row>
    <row r="523" spans="1:13" s="34" customFormat="1" ht="47.25">
      <c r="A523" s="35" t="s">
        <v>113</v>
      </c>
      <c r="B523" s="43" t="s">
        <v>645</v>
      </c>
      <c r="C523" s="53">
        <v>0.4226828</v>
      </c>
      <c r="D523" s="69">
        <v>0.37902779999999997</v>
      </c>
      <c r="E523" s="53">
        <v>0.42268281</v>
      </c>
      <c r="F523" s="69">
        <v>0.3760406</v>
      </c>
      <c r="G523" s="69">
        <v>0.3760406</v>
      </c>
      <c r="H523" s="68">
        <f t="shared" si="46"/>
        <v>-9.999999994736442E-09</v>
      </c>
      <c r="I523" s="68">
        <f t="shared" si="47"/>
        <v>0.04365501000000005</v>
      </c>
      <c r="J523" s="138">
        <f t="shared" si="48"/>
        <v>1.115176274669035</v>
      </c>
      <c r="K523" s="53"/>
      <c r="L523" s="53"/>
      <c r="M523" s="305" t="s">
        <v>1026</v>
      </c>
    </row>
    <row r="524" spans="1:13" s="34" customFormat="1" ht="31.5">
      <c r="A524" s="35" t="s">
        <v>113</v>
      </c>
      <c r="B524" s="43" t="s">
        <v>646</v>
      </c>
      <c r="C524" s="53">
        <v>0</v>
      </c>
      <c r="D524" s="69">
        <v>0.0679916</v>
      </c>
      <c r="E524" s="53">
        <v>0</v>
      </c>
      <c r="F524" s="69">
        <v>0.04058262</v>
      </c>
      <c r="G524" s="69">
        <v>0.04058262</v>
      </c>
      <c r="H524" s="68">
        <f t="shared" si="46"/>
        <v>0</v>
      </c>
      <c r="I524" s="68">
        <f t="shared" si="47"/>
        <v>-0.0679916</v>
      </c>
      <c r="J524" s="138">
        <f t="shared" si="48"/>
        <v>0</v>
      </c>
      <c r="K524" s="53"/>
      <c r="L524" s="53"/>
      <c r="M524" s="305" t="s">
        <v>1017</v>
      </c>
    </row>
    <row r="525" spans="1:13" s="34" customFormat="1" ht="31.5">
      <c r="A525" s="35" t="s">
        <v>113</v>
      </c>
      <c r="B525" s="43" t="s">
        <v>647</v>
      </c>
      <c r="C525" s="53">
        <v>0</v>
      </c>
      <c r="D525" s="69">
        <v>1.77</v>
      </c>
      <c r="E525" s="53">
        <v>0</v>
      </c>
      <c r="F525" s="69">
        <v>0</v>
      </c>
      <c r="G525" s="69">
        <v>0</v>
      </c>
      <c r="H525" s="68">
        <f t="shared" si="46"/>
        <v>0</v>
      </c>
      <c r="I525" s="68">
        <f t="shared" si="47"/>
        <v>-1.77</v>
      </c>
      <c r="J525" s="138">
        <f t="shared" si="48"/>
        <v>0</v>
      </c>
      <c r="K525" s="53"/>
      <c r="L525" s="53"/>
      <c r="M525" s="305" t="s">
        <v>1017</v>
      </c>
    </row>
    <row r="526" spans="1:13" s="34" customFormat="1" ht="31.5">
      <c r="A526" s="35" t="s">
        <v>113</v>
      </c>
      <c r="B526" s="43" t="s">
        <v>648</v>
      </c>
      <c r="C526" s="53">
        <v>0</v>
      </c>
      <c r="D526" s="69">
        <v>0</v>
      </c>
      <c r="E526" s="53">
        <v>0</v>
      </c>
      <c r="F526" s="69">
        <v>0</v>
      </c>
      <c r="G526" s="69">
        <v>0</v>
      </c>
      <c r="H526" s="68">
        <f t="shared" si="46"/>
        <v>0</v>
      </c>
      <c r="I526" s="68">
        <f t="shared" si="47"/>
        <v>0</v>
      </c>
      <c r="J526" s="138" t="e">
        <f t="shared" si="48"/>
        <v>#DIV/0!</v>
      </c>
      <c r="K526" s="53"/>
      <c r="L526" s="53"/>
      <c r="M526" s="305"/>
    </row>
    <row r="527" spans="1:13" s="34" customFormat="1" ht="31.5">
      <c r="A527" s="35" t="s">
        <v>113</v>
      </c>
      <c r="B527" s="43" t="s">
        <v>649</v>
      </c>
      <c r="C527" s="53">
        <v>2.411</v>
      </c>
      <c r="D527" s="69">
        <v>0.11269000000000018</v>
      </c>
      <c r="E527" s="53">
        <v>0.133</v>
      </c>
      <c r="F527" s="69">
        <v>0.16101695</v>
      </c>
      <c r="G527" s="69">
        <v>0</v>
      </c>
      <c r="H527" s="68">
        <f t="shared" si="46"/>
        <v>2.278</v>
      </c>
      <c r="I527" s="68">
        <f t="shared" si="47"/>
        <v>0.020309999999999828</v>
      </c>
      <c r="J527" s="138">
        <f t="shared" si="48"/>
        <v>1.180228946667848</v>
      </c>
      <c r="K527" s="53"/>
      <c r="L527" s="53"/>
      <c r="M527" s="305" t="s">
        <v>1026</v>
      </c>
    </row>
    <row r="528" spans="1:13" s="34" customFormat="1" ht="31.5">
      <c r="A528" s="35" t="s">
        <v>113</v>
      </c>
      <c r="B528" s="43" t="s">
        <v>650</v>
      </c>
      <c r="C528" s="53">
        <v>0.8079999999999999</v>
      </c>
      <c r="D528" s="69">
        <v>0.037760000000000016</v>
      </c>
      <c r="E528" s="53">
        <v>0.042</v>
      </c>
      <c r="F528" s="69">
        <v>0.05084746</v>
      </c>
      <c r="G528" s="69">
        <v>0</v>
      </c>
      <c r="H528" s="68">
        <f t="shared" si="46"/>
        <v>0.7659999999999999</v>
      </c>
      <c r="I528" s="68">
        <f t="shared" si="47"/>
        <v>0.004239999999999987</v>
      </c>
      <c r="J528" s="138">
        <f t="shared" si="48"/>
        <v>1.11228813559322</v>
      </c>
      <c r="K528" s="53"/>
      <c r="L528" s="53"/>
      <c r="M528" s="305" t="s">
        <v>1022</v>
      </c>
    </row>
    <row r="529" spans="1:13" s="34" customFormat="1" ht="31.5">
      <c r="A529" s="35" t="s">
        <v>113</v>
      </c>
      <c r="B529" s="43" t="s">
        <v>651</v>
      </c>
      <c r="C529" s="53">
        <v>2.0406</v>
      </c>
      <c r="D529" s="69">
        <v>0.112</v>
      </c>
      <c r="E529" s="53">
        <v>0.112</v>
      </c>
      <c r="F529" s="69">
        <v>0.13559322</v>
      </c>
      <c r="G529" s="69">
        <v>0</v>
      </c>
      <c r="H529" s="68">
        <f t="shared" si="46"/>
        <v>1.9285999999999999</v>
      </c>
      <c r="I529" s="68">
        <f t="shared" si="47"/>
        <v>0</v>
      </c>
      <c r="J529" s="138">
        <f t="shared" si="48"/>
        <v>1</v>
      </c>
      <c r="K529" s="53"/>
      <c r="L529" s="53"/>
      <c r="M529" s="305"/>
    </row>
    <row r="530" spans="1:13" s="34" customFormat="1" ht="31.5">
      <c r="A530" s="35" t="s">
        <v>113</v>
      </c>
      <c r="B530" s="43" t="s">
        <v>652</v>
      </c>
      <c r="C530" s="53">
        <v>3.574</v>
      </c>
      <c r="D530" s="69">
        <v>0.196</v>
      </c>
      <c r="E530" s="53">
        <v>0.19599998999999999</v>
      </c>
      <c r="F530" s="69">
        <v>0.23728813</v>
      </c>
      <c r="G530" s="69">
        <v>0</v>
      </c>
      <c r="H530" s="68">
        <f t="shared" si="46"/>
        <v>3.37800001</v>
      </c>
      <c r="I530" s="68">
        <f t="shared" si="47"/>
        <v>-1.0000000022492017E-08</v>
      </c>
      <c r="J530" s="138">
        <f t="shared" si="48"/>
        <v>0.9999999489795918</v>
      </c>
      <c r="K530" s="53"/>
      <c r="L530" s="53"/>
      <c r="M530" s="305"/>
    </row>
    <row r="531" spans="1:13" s="34" customFormat="1" ht="31.5">
      <c r="A531" s="35" t="s">
        <v>113</v>
      </c>
      <c r="B531" s="43" t="s">
        <v>653</v>
      </c>
      <c r="C531" s="53">
        <v>1.76957</v>
      </c>
      <c r="D531" s="69">
        <v>0.05899999999999994</v>
      </c>
      <c r="E531" s="53">
        <v>0.063</v>
      </c>
      <c r="F531" s="69">
        <v>0.07627119</v>
      </c>
      <c r="G531" s="69">
        <v>0</v>
      </c>
      <c r="H531" s="68">
        <f t="shared" si="46"/>
        <v>1.7065700000000001</v>
      </c>
      <c r="I531" s="68">
        <f t="shared" si="47"/>
        <v>0.004000000000000059</v>
      </c>
      <c r="J531" s="138">
        <f t="shared" si="48"/>
        <v>1.0677966101694927</v>
      </c>
      <c r="K531" s="53"/>
      <c r="L531" s="53"/>
      <c r="M531" s="305" t="s">
        <v>1022</v>
      </c>
    </row>
    <row r="532" spans="1:13" s="34" customFormat="1" ht="31.5">
      <c r="A532" s="35" t="s">
        <v>113</v>
      </c>
      <c r="B532" s="43" t="s">
        <v>654</v>
      </c>
      <c r="C532" s="53">
        <v>1.373</v>
      </c>
      <c r="D532" s="69">
        <v>0.06431000000000031</v>
      </c>
      <c r="E532" s="53">
        <v>0.077</v>
      </c>
      <c r="F532" s="69">
        <v>0.09322034</v>
      </c>
      <c r="G532" s="69">
        <v>0</v>
      </c>
      <c r="H532" s="68">
        <f t="shared" si="46"/>
        <v>1.296</v>
      </c>
      <c r="I532" s="68">
        <f t="shared" si="47"/>
        <v>0.012689999999999688</v>
      </c>
      <c r="J532" s="138">
        <f t="shared" si="48"/>
        <v>1.1973254548281702</v>
      </c>
      <c r="K532" s="53"/>
      <c r="L532" s="53"/>
      <c r="M532" s="305" t="s">
        <v>1022</v>
      </c>
    </row>
    <row r="533" spans="1:13" s="34" customFormat="1" ht="31.5">
      <c r="A533" s="35" t="s">
        <v>113</v>
      </c>
      <c r="B533" s="43" t="s">
        <v>655</v>
      </c>
      <c r="C533" s="53">
        <v>1.268</v>
      </c>
      <c r="D533" s="69">
        <v>0.07</v>
      </c>
      <c r="E533" s="53">
        <v>0.07</v>
      </c>
      <c r="F533" s="69">
        <v>0.08474576</v>
      </c>
      <c r="G533" s="69">
        <v>0</v>
      </c>
      <c r="H533" s="68">
        <f t="shared" si="46"/>
        <v>1.198</v>
      </c>
      <c r="I533" s="68">
        <f t="shared" si="47"/>
        <v>0</v>
      </c>
      <c r="J533" s="138">
        <f t="shared" si="48"/>
        <v>1</v>
      </c>
      <c r="K533" s="53"/>
      <c r="L533" s="53"/>
      <c r="M533" s="305"/>
    </row>
    <row r="534" spans="1:13" s="34" customFormat="1" ht="31.5">
      <c r="A534" s="35" t="s">
        <v>113</v>
      </c>
      <c r="B534" s="43" t="s">
        <v>656</v>
      </c>
      <c r="C534" s="53">
        <v>1.9609999999999999</v>
      </c>
      <c r="D534" s="69">
        <v>0.105</v>
      </c>
      <c r="E534" s="53">
        <v>0.105</v>
      </c>
      <c r="F534" s="69">
        <v>0.12711864</v>
      </c>
      <c r="G534" s="69">
        <v>0</v>
      </c>
      <c r="H534" s="68">
        <f t="shared" si="46"/>
        <v>1.8559999999999999</v>
      </c>
      <c r="I534" s="68">
        <f t="shared" si="47"/>
        <v>0</v>
      </c>
      <c r="J534" s="138">
        <f t="shared" si="48"/>
        <v>1</v>
      </c>
      <c r="K534" s="53"/>
      <c r="L534" s="53"/>
      <c r="M534" s="305"/>
    </row>
    <row r="535" spans="1:13" s="34" customFormat="1" ht="31.5">
      <c r="A535" s="35" t="s">
        <v>113</v>
      </c>
      <c r="B535" s="43" t="s">
        <v>657</v>
      </c>
      <c r="C535" s="53">
        <v>3.9779999999999998</v>
      </c>
      <c r="D535" s="69">
        <v>0.19026</v>
      </c>
      <c r="E535" s="53">
        <v>0.21699999050000002</v>
      </c>
      <c r="F535" s="69">
        <v>0.26271186</v>
      </c>
      <c r="G535" s="69">
        <v>0</v>
      </c>
      <c r="H535" s="68">
        <f t="shared" si="46"/>
        <v>3.7610000094999996</v>
      </c>
      <c r="I535" s="68">
        <f t="shared" si="47"/>
        <v>0.026739990500000005</v>
      </c>
      <c r="J535" s="138">
        <f t="shared" si="48"/>
        <v>1.1405444680962893</v>
      </c>
      <c r="K535" s="53"/>
      <c r="L535" s="53"/>
      <c r="M535" s="305" t="s">
        <v>1022</v>
      </c>
    </row>
    <row r="536" spans="1:13" s="34" customFormat="1" ht="31.5">
      <c r="A536" s="35" t="s">
        <v>113</v>
      </c>
      <c r="B536" s="43" t="s">
        <v>658</v>
      </c>
      <c r="C536" s="53">
        <v>0</v>
      </c>
      <c r="D536" s="69">
        <v>-0.06</v>
      </c>
      <c r="E536" s="53">
        <v>0</v>
      </c>
      <c r="F536" s="69">
        <v>0</v>
      </c>
      <c r="G536" s="69">
        <v>0</v>
      </c>
      <c r="H536" s="68">
        <f t="shared" si="46"/>
        <v>0</v>
      </c>
      <c r="I536" s="68">
        <f t="shared" si="47"/>
        <v>0.06</v>
      </c>
      <c r="J536" s="138">
        <f t="shared" si="48"/>
        <v>0</v>
      </c>
      <c r="K536" s="53"/>
      <c r="L536" s="53"/>
      <c r="M536" s="305"/>
    </row>
    <row r="537" spans="1:13" s="34" customFormat="1" ht="47.25">
      <c r="A537" s="35" t="s">
        <v>113</v>
      </c>
      <c r="B537" s="43" t="s">
        <v>659</v>
      </c>
      <c r="C537" s="53">
        <v>2.583</v>
      </c>
      <c r="D537" s="69">
        <v>0.2</v>
      </c>
      <c r="E537" s="53">
        <v>0.13999999</v>
      </c>
      <c r="F537" s="69">
        <v>0.16949152</v>
      </c>
      <c r="G537" s="69">
        <v>0</v>
      </c>
      <c r="H537" s="68">
        <f t="shared" si="46"/>
        <v>2.44300001</v>
      </c>
      <c r="I537" s="68">
        <f t="shared" si="47"/>
        <v>-0.06000001000000002</v>
      </c>
      <c r="J537" s="138">
        <f t="shared" si="48"/>
        <v>0.6999999499999999</v>
      </c>
      <c r="K537" s="53"/>
      <c r="L537" s="53"/>
      <c r="M537" s="305" t="s">
        <v>1020</v>
      </c>
    </row>
    <row r="538" spans="1:13" s="34" customFormat="1" ht="31.5">
      <c r="A538" s="35" t="s">
        <v>113</v>
      </c>
      <c r="B538" s="43" t="s">
        <v>660</v>
      </c>
      <c r="C538" s="53">
        <v>0</v>
      </c>
      <c r="D538" s="69">
        <v>0</v>
      </c>
      <c r="E538" s="53">
        <v>0</v>
      </c>
      <c r="F538" s="69">
        <v>0</v>
      </c>
      <c r="G538" s="69">
        <v>0</v>
      </c>
      <c r="H538" s="68">
        <f t="shared" si="46"/>
        <v>0</v>
      </c>
      <c r="I538" s="68">
        <f t="shared" si="47"/>
        <v>0</v>
      </c>
      <c r="J538" s="138" t="e">
        <f t="shared" si="48"/>
        <v>#DIV/0!</v>
      </c>
      <c r="K538" s="53"/>
      <c r="L538" s="53"/>
      <c r="M538" s="305"/>
    </row>
    <row r="539" spans="1:13" s="34" customFormat="1" ht="31.5">
      <c r="A539" s="35" t="s">
        <v>113</v>
      </c>
      <c r="B539" s="43" t="s">
        <v>661</v>
      </c>
      <c r="C539" s="53">
        <v>1.8459999999999999</v>
      </c>
      <c r="D539" s="69">
        <v>0.098</v>
      </c>
      <c r="E539" s="53">
        <v>0.098</v>
      </c>
      <c r="F539" s="69">
        <v>0.11864407</v>
      </c>
      <c r="G539" s="69">
        <v>0</v>
      </c>
      <c r="H539" s="68">
        <f t="shared" si="46"/>
        <v>1.7479999999999998</v>
      </c>
      <c r="I539" s="68">
        <f t="shared" si="47"/>
        <v>0</v>
      </c>
      <c r="J539" s="138">
        <f t="shared" si="48"/>
        <v>1</v>
      </c>
      <c r="K539" s="53"/>
      <c r="L539" s="53"/>
      <c r="M539" s="305"/>
    </row>
    <row r="540" spans="1:13" s="34" customFormat="1" ht="31.5">
      <c r="A540" s="35" t="s">
        <v>113</v>
      </c>
      <c r="B540" s="43" t="s">
        <v>662</v>
      </c>
      <c r="C540" s="53">
        <v>1.888</v>
      </c>
      <c r="D540" s="69">
        <v>0</v>
      </c>
      <c r="E540" s="53">
        <v>0</v>
      </c>
      <c r="F540" s="69">
        <v>0</v>
      </c>
      <c r="G540" s="69">
        <v>0</v>
      </c>
      <c r="H540" s="68">
        <f t="shared" si="46"/>
        <v>1.888</v>
      </c>
      <c r="I540" s="68">
        <f t="shared" si="47"/>
        <v>0</v>
      </c>
      <c r="J540" s="138" t="e">
        <f t="shared" si="48"/>
        <v>#DIV/0!</v>
      </c>
      <c r="K540" s="53"/>
      <c r="L540" s="53"/>
      <c r="M540" s="305"/>
    </row>
    <row r="541" spans="1:13" s="34" customFormat="1" ht="31.5">
      <c r="A541" s="35" t="s">
        <v>113</v>
      </c>
      <c r="B541" s="43" t="s">
        <v>663</v>
      </c>
      <c r="C541" s="53">
        <v>0.7809999999999999</v>
      </c>
      <c r="D541" s="69">
        <v>0.105</v>
      </c>
      <c r="E541" s="53">
        <v>0.105</v>
      </c>
      <c r="F541" s="69">
        <v>0.12711864</v>
      </c>
      <c r="G541" s="69">
        <v>0</v>
      </c>
      <c r="H541" s="68">
        <f t="shared" si="46"/>
        <v>0.6759999999999999</v>
      </c>
      <c r="I541" s="68">
        <f t="shared" si="47"/>
        <v>0</v>
      </c>
      <c r="J541" s="138">
        <f t="shared" si="48"/>
        <v>1</v>
      </c>
      <c r="K541" s="53"/>
      <c r="L541" s="53"/>
      <c r="M541" s="305"/>
    </row>
    <row r="542" spans="1:13" s="34" customFormat="1" ht="31.5">
      <c r="A542" s="35" t="s">
        <v>113</v>
      </c>
      <c r="B542" s="43" t="s">
        <v>664</v>
      </c>
      <c r="C542" s="53">
        <v>1.8459999999999999</v>
      </c>
      <c r="D542" s="69">
        <v>0.098</v>
      </c>
      <c r="E542" s="53">
        <v>0.098</v>
      </c>
      <c r="F542" s="69">
        <v>0.11864407</v>
      </c>
      <c r="G542" s="69">
        <v>0</v>
      </c>
      <c r="H542" s="68">
        <f t="shared" si="46"/>
        <v>1.7479999999999998</v>
      </c>
      <c r="I542" s="68">
        <f t="shared" si="47"/>
        <v>0</v>
      </c>
      <c r="J542" s="138">
        <f t="shared" si="48"/>
        <v>1</v>
      </c>
      <c r="K542" s="53"/>
      <c r="L542" s="53"/>
      <c r="M542" s="305"/>
    </row>
    <row r="543" spans="1:13" s="34" customFormat="1" ht="31.5">
      <c r="A543" s="35" t="s">
        <v>113</v>
      </c>
      <c r="B543" s="43" t="s">
        <v>665</v>
      </c>
      <c r="C543" s="53">
        <v>3.6889999999999996</v>
      </c>
      <c r="D543" s="69">
        <v>0.20299999999999999</v>
      </c>
      <c r="E543" s="53">
        <v>0.203</v>
      </c>
      <c r="F543" s="69">
        <v>0.24576271</v>
      </c>
      <c r="G543" s="69">
        <v>0</v>
      </c>
      <c r="H543" s="68">
        <f t="shared" si="46"/>
        <v>3.4859999999999998</v>
      </c>
      <c r="I543" s="68">
        <f t="shared" si="47"/>
        <v>0</v>
      </c>
      <c r="J543" s="138">
        <f t="shared" si="48"/>
        <v>1.0000000000000002</v>
      </c>
      <c r="K543" s="53"/>
      <c r="L543" s="53"/>
      <c r="M543" s="305"/>
    </row>
    <row r="544" spans="1:13" s="34" customFormat="1" ht="31.5">
      <c r="A544" s="35" t="s">
        <v>113</v>
      </c>
      <c r="B544" s="43" t="s">
        <v>666</v>
      </c>
      <c r="C544" s="53">
        <v>1.8459999999999999</v>
      </c>
      <c r="D544" s="69">
        <v>0.098</v>
      </c>
      <c r="E544" s="53">
        <v>0.098</v>
      </c>
      <c r="F544" s="69">
        <v>0.11864407</v>
      </c>
      <c r="G544" s="69">
        <v>0</v>
      </c>
      <c r="H544" s="68">
        <f t="shared" si="46"/>
        <v>1.7479999999999998</v>
      </c>
      <c r="I544" s="68">
        <f t="shared" si="47"/>
        <v>0</v>
      </c>
      <c r="J544" s="138">
        <f t="shared" si="48"/>
        <v>1</v>
      </c>
      <c r="K544" s="53"/>
      <c r="L544" s="53"/>
      <c r="M544" s="305"/>
    </row>
    <row r="545" spans="1:13" s="34" customFormat="1" ht="31.5">
      <c r="A545" s="35" t="s">
        <v>113</v>
      </c>
      <c r="B545" s="43" t="s">
        <v>667</v>
      </c>
      <c r="C545" s="53">
        <v>1.731</v>
      </c>
      <c r="D545" s="69">
        <v>0.091</v>
      </c>
      <c r="E545" s="53">
        <v>0.091</v>
      </c>
      <c r="F545" s="69">
        <v>0.11016949</v>
      </c>
      <c r="G545" s="69">
        <v>0</v>
      </c>
      <c r="H545" s="68">
        <f t="shared" si="46"/>
        <v>1.6400000000000001</v>
      </c>
      <c r="I545" s="68">
        <f t="shared" si="47"/>
        <v>0</v>
      </c>
      <c r="J545" s="138">
        <f t="shared" si="48"/>
        <v>1</v>
      </c>
      <c r="K545" s="53"/>
      <c r="L545" s="53"/>
      <c r="M545" s="305"/>
    </row>
    <row r="546" spans="1:13" s="34" customFormat="1" ht="31.5">
      <c r="A546" s="35" t="s">
        <v>113</v>
      </c>
      <c r="B546" s="43" t="s">
        <v>668</v>
      </c>
      <c r="C546" s="53">
        <v>4.957</v>
      </c>
      <c r="D546" s="69">
        <v>0.273</v>
      </c>
      <c r="E546" s="53">
        <v>0.273</v>
      </c>
      <c r="F546" s="69">
        <v>0.33050847</v>
      </c>
      <c r="G546" s="69">
        <v>0</v>
      </c>
      <c r="H546" s="68">
        <f t="shared" si="46"/>
        <v>4.684</v>
      </c>
      <c r="I546" s="68">
        <f t="shared" si="47"/>
        <v>0</v>
      </c>
      <c r="J546" s="138">
        <f t="shared" si="48"/>
        <v>1</v>
      </c>
      <c r="K546" s="53"/>
      <c r="L546" s="53"/>
      <c r="M546" s="305"/>
    </row>
    <row r="547" spans="1:13" s="34" customFormat="1" ht="31.5">
      <c r="A547" s="35" t="s">
        <v>113</v>
      </c>
      <c r="B547" s="43" t="s">
        <v>502</v>
      </c>
      <c r="C547" s="53">
        <v>8.8972</v>
      </c>
      <c r="D547" s="69">
        <v>0</v>
      </c>
      <c r="E547" s="53">
        <v>0</v>
      </c>
      <c r="F547" s="69">
        <v>0</v>
      </c>
      <c r="G547" s="69">
        <v>0</v>
      </c>
      <c r="H547" s="68">
        <f t="shared" si="46"/>
        <v>8.8972</v>
      </c>
      <c r="I547" s="68">
        <f t="shared" si="47"/>
        <v>0</v>
      </c>
      <c r="J547" s="138" t="e">
        <f t="shared" si="48"/>
        <v>#DIV/0!</v>
      </c>
      <c r="K547" s="53"/>
      <c r="L547" s="53"/>
      <c r="M547" s="305"/>
    </row>
    <row r="548" spans="1:13" s="34" customFormat="1" ht="31.5">
      <c r="A548" s="35" t="s">
        <v>113</v>
      </c>
      <c r="B548" s="43" t="s">
        <v>503</v>
      </c>
      <c r="C548" s="53">
        <v>2.58656</v>
      </c>
      <c r="D548" s="69">
        <v>0.64664</v>
      </c>
      <c r="E548" s="53">
        <v>0</v>
      </c>
      <c r="F548" s="69">
        <v>0</v>
      </c>
      <c r="G548" s="69">
        <v>0</v>
      </c>
      <c r="H548" s="68">
        <f t="shared" si="46"/>
        <v>2.58656</v>
      </c>
      <c r="I548" s="68">
        <f t="shared" si="47"/>
        <v>-0.64664</v>
      </c>
      <c r="J548" s="138">
        <f t="shared" si="48"/>
        <v>0</v>
      </c>
      <c r="K548" s="53"/>
      <c r="L548" s="53"/>
      <c r="M548" s="305" t="s">
        <v>1017</v>
      </c>
    </row>
    <row r="549" spans="1:13" s="34" customFormat="1" ht="31.5">
      <c r="A549" s="35" t="s">
        <v>113</v>
      </c>
      <c r="B549" s="43" t="s">
        <v>669</v>
      </c>
      <c r="C549" s="53">
        <v>8.607038</v>
      </c>
      <c r="D549" s="69">
        <v>8.604446099999999</v>
      </c>
      <c r="E549" s="53">
        <v>6.79542521252</v>
      </c>
      <c r="F549" s="69">
        <v>6.18161325</v>
      </c>
      <c r="G549" s="69">
        <v>6.18161325</v>
      </c>
      <c r="H549" s="68">
        <f t="shared" si="46"/>
        <v>1.8116127874799997</v>
      </c>
      <c r="I549" s="68">
        <f t="shared" si="47"/>
        <v>-1.8090208874799991</v>
      </c>
      <c r="J549" s="138">
        <f t="shared" si="48"/>
        <v>0.7897574269795241</v>
      </c>
      <c r="K549" s="53"/>
      <c r="L549" s="53"/>
      <c r="M549" s="305" t="s">
        <v>1017</v>
      </c>
    </row>
    <row r="550" spans="1:13" s="34" customFormat="1" ht="31.5">
      <c r="A550" s="35" t="s">
        <v>113</v>
      </c>
      <c r="B550" s="43" t="s">
        <v>670</v>
      </c>
      <c r="C550" s="53">
        <v>11.8</v>
      </c>
      <c r="D550" s="69">
        <v>11.210199999999997</v>
      </c>
      <c r="E550" s="53">
        <v>0.495</v>
      </c>
      <c r="F550" s="69">
        <v>0.41949153</v>
      </c>
      <c r="G550" s="69">
        <v>0</v>
      </c>
      <c r="H550" s="68">
        <f t="shared" si="46"/>
        <v>11.305000000000001</v>
      </c>
      <c r="I550" s="68">
        <f t="shared" si="47"/>
        <v>-10.715199999999998</v>
      </c>
      <c r="J550" s="138">
        <f t="shared" si="48"/>
        <v>0.04415621487573818</v>
      </c>
      <c r="K550" s="53"/>
      <c r="L550" s="53"/>
      <c r="M550" s="305" t="s">
        <v>1017</v>
      </c>
    </row>
    <row r="551" spans="1:13" s="34" customFormat="1" ht="15.75">
      <c r="A551" s="35" t="s">
        <v>113</v>
      </c>
      <c r="B551" s="43" t="s">
        <v>671</v>
      </c>
      <c r="C551" s="53">
        <v>0</v>
      </c>
      <c r="D551" s="69">
        <v>0</v>
      </c>
      <c r="E551" s="53">
        <v>0</v>
      </c>
      <c r="F551" s="69">
        <v>0</v>
      </c>
      <c r="G551" s="69">
        <v>0</v>
      </c>
      <c r="H551" s="68">
        <f t="shared" si="46"/>
        <v>0</v>
      </c>
      <c r="I551" s="68">
        <f t="shared" si="47"/>
        <v>0</v>
      </c>
      <c r="J551" s="138" t="e">
        <f t="shared" si="48"/>
        <v>#DIV/0!</v>
      </c>
      <c r="K551" s="53"/>
      <c r="L551" s="53"/>
      <c r="M551" s="305"/>
    </row>
    <row r="552" spans="1:13" s="34" customFormat="1" ht="15.75">
      <c r="A552" s="35" t="s">
        <v>113</v>
      </c>
      <c r="B552" s="43" t="s">
        <v>672</v>
      </c>
      <c r="C552" s="53">
        <v>0</v>
      </c>
      <c r="D552" s="69">
        <v>0</v>
      </c>
      <c r="E552" s="53">
        <v>0</v>
      </c>
      <c r="F552" s="69">
        <v>0</v>
      </c>
      <c r="G552" s="69">
        <v>0</v>
      </c>
      <c r="H552" s="68">
        <f t="shared" si="46"/>
        <v>0</v>
      </c>
      <c r="I552" s="68">
        <f t="shared" si="47"/>
        <v>0</v>
      </c>
      <c r="J552" s="138" t="e">
        <f t="shared" si="48"/>
        <v>#DIV/0!</v>
      </c>
      <c r="K552" s="53"/>
      <c r="L552" s="53"/>
      <c r="M552" s="305"/>
    </row>
    <row r="553" spans="1:13" s="34" customFormat="1" ht="15.75">
      <c r="A553" s="35" t="s">
        <v>113</v>
      </c>
      <c r="B553" s="43" t="s">
        <v>188</v>
      </c>
      <c r="C553" s="53">
        <v>19.46777844</v>
      </c>
      <c r="D553" s="69">
        <v>19.468</v>
      </c>
      <c r="E553" s="53">
        <v>19.46777844</v>
      </c>
      <c r="F553" s="69">
        <v>0</v>
      </c>
      <c r="G553" s="69">
        <v>0</v>
      </c>
      <c r="H553" s="68">
        <f t="shared" si="46"/>
        <v>0</v>
      </c>
      <c r="I553" s="68">
        <f t="shared" si="47"/>
        <v>-0.00022155999999995402</v>
      </c>
      <c r="J553" s="138">
        <f t="shared" si="48"/>
        <v>0.9999886192726526</v>
      </c>
      <c r="K553" s="53"/>
      <c r="L553" s="53"/>
      <c r="M553" s="305"/>
    </row>
    <row r="554" spans="1:13" s="34" customFormat="1" ht="31.5">
      <c r="A554" s="35" t="s">
        <v>113</v>
      </c>
      <c r="B554" s="43" t="s">
        <v>517</v>
      </c>
      <c r="C554" s="53">
        <v>0.4425</v>
      </c>
      <c r="D554" s="69">
        <v>0.4425</v>
      </c>
      <c r="E554" s="53">
        <v>0</v>
      </c>
      <c r="F554" s="69">
        <v>0</v>
      </c>
      <c r="G554" s="69">
        <v>0</v>
      </c>
      <c r="H554" s="68">
        <f t="shared" si="46"/>
        <v>0.4425</v>
      </c>
      <c r="I554" s="68">
        <f t="shared" si="47"/>
        <v>-0.4425</v>
      </c>
      <c r="J554" s="138">
        <f t="shared" si="48"/>
        <v>0</v>
      </c>
      <c r="K554" s="53"/>
      <c r="L554" s="53"/>
      <c r="M554" s="305" t="s">
        <v>1017</v>
      </c>
    </row>
    <row r="555" spans="1:13" s="34" customFormat="1" ht="31.5">
      <c r="A555" s="35" t="s">
        <v>113</v>
      </c>
      <c r="B555" s="43" t="s">
        <v>518</v>
      </c>
      <c r="C555" s="53">
        <v>1.3263200000000002</v>
      </c>
      <c r="D555" s="69">
        <v>1.32514</v>
      </c>
      <c r="E555" s="53">
        <v>0</v>
      </c>
      <c r="F555" s="69">
        <v>0</v>
      </c>
      <c r="G555" s="69">
        <v>0</v>
      </c>
      <c r="H555" s="68">
        <f t="shared" si="46"/>
        <v>1.3263200000000002</v>
      </c>
      <c r="I555" s="68">
        <f t="shared" si="47"/>
        <v>-1.32514</v>
      </c>
      <c r="J555" s="138">
        <f t="shared" si="48"/>
        <v>0</v>
      </c>
      <c r="K555" s="53"/>
      <c r="L555" s="53"/>
      <c r="M555" s="305" t="s">
        <v>1017</v>
      </c>
    </row>
    <row r="556" spans="1:13" s="34" customFormat="1" ht="31.5">
      <c r="A556" s="35" t="s">
        <v>113</v>
      </c>
      <c r="B556" s="43" t="s">
        <v>519</v>
      </c>
      <c r="C556" s="53">
        <v>2.655</v>
      </c>
      <c r="D556" s="69">
        <v>0.885</v>
      </c>
      <c r="E556" s="53">
        <v>0</v>
      </c>
      <c r="F556" s="69">
        <v>0</v>
      </c>
      <c r="G556" s="69">
        <v>0</v>
      </c>
      <c r="H556" s="68">
        <f t="shared" si="46"/>
        <v>2.655</v>
      </c>
      <c r="I556" s="68">
        <f t="shared" si="47"/>
        <v>-0.885</v>
      </c>
      <c r="J556" s="138">
        <f t="shared" si="48"/>
        <v>0</v>
      </c>
      <c r="K556" s="53"/>
      <c r="L556" s="53"/>
      <c r="M556" s="305" t="s">
        <v>1017</v>
      </c>
    </row>
    <row r="557" spans="1:13" s="34" customFormat="1" ht="15.75">
      <c r="A557" s="35" t="s">
        <v>113</v>
      </c>
      <c r="B557" s="43" t="s">
        <v>592</v>
      </c>
      <c r="C557" s="53"/>
      <c r="D557" s="69">
        <v>17.87564128</v>
      </c>
      <c r="E557" s="53">
        <v>17.537081</v>
      </c>
      <c r="F557" s="69">
        <v>9.11171678</v>
      </c>
      <c r="G557" s="69">
        <v>9.111712676</v>
      </c>
      <c r="H557" s="68"/>
      <c r="I557" s="68">
        <f t="shared" si="47"/>
        <v>-0.3385602799999994</v>
      </c>
      <c r="J557" s="138">
        <f t="shared" si="48"/>
        <v>0.9810602442342141</v>
      </c>
      <c r="K557" s="53"/>
      <c r="L557" s="53"/>
      <c r="M557" s="305"/>
    </row>
    <row r="558" spans="1:13" s="34" customFormat="1" ht="31.5">
      <c r="A558" s="35" t="s">
        <v>113</v>
      </c>
      <c r="B558" s="43" t="s">
        <v>673</v>
      </c>
      <c r="C558" s="53">
        <v>0</v>
      </c>
      <c r="D558" s="69">
        <v>0</v>
      </c>
      <c r="E558" s="53">
        <v>0</v>
      </c>
      <c r="F558" s="69">
        <v>0</v>
      </c>
      <c r="G558" s="69">
        <v>0</v>
      </c>
      <c r="H558" s="68">
        <f t="shared" si="46"/>
        <v>0</v>
      </c>
      <c r="I558" s="68">
        <f t="shared" si="47"/>
        <v>0</v>
      </c>
      <c r="J558" s="138" t="e">
        <f t="shared" si="48"/>
        <v>#DIV/0!</v>
      </c>
      <c r="K558" s="53"/>
      <c r="L558" s="53"/>
      <c r="M558" s="305"/>
    </row>
    <row r="559" spans="1:13" s="34" customFormat="1" ht="31.5">
      <c r="A559" s="35" t="s">
        <v>113</v>
      </c>
      <c r="B559" s="43" t="s">
        <v>674</v>
      </c>
      <c r="C559" s="53">
        <v>0</v>
      </c>
      <c r="D559" s="69">
        <v>0</v>
      </c>
      <c r="E559" s="53">
        <v>0</v>
      </c>
      <c r="F559" s="69">
        <v>0</v>
      </c>
      <c r="G559" s="69">
        <v>0</v>
      </c>
      <c r="H559" s="68">
        <f t="shared" si="46"/>
        <v>0</v>
      </c>
      <c r="I559" s="68">
        <f t="shared" si="47"/>
        <v>0</v>
      </c>
      <c r="J559" s="138" t="e">
        <f t="shared" si="48"/>
        <v>#DIV/0!</v>
      </c>
      <c r="K559" s="53"/>
      <c r="L559" s="53"/>
      <c r="M559" s="305"/>
    </row>
    <row r="560" spans="1:13" s="34" customFormat="1" ht="31.5">
      <c r="A560" s="35" t="s">
        <v>113</v>
      </c>
      <c r="B560" s="43" t="s">
        <v>675</v>
      </c>
      <c r="C560" s="53">
        <v>0</v>
      </c>
      <c r="D560" s="69">
        <v>0</v>
      </c>
      <c r="E560" s="53">
        <v>0</v>
      </c>
      <c r="F560" s="69">
        <v>0</v>
      </c>
      <c r="G560" s="69">
        <v>0</v>
      </c>
      <c r="H560" s="68">
        <f t="shared" si="46"/>
        <v>0</v>
      </c>
      <c r="I560" s="68">
        <f t="shared" si="47"/>
        <v>0</v>
      </c>
      <c r="J560" s="138" t="e">
        <f t="shared" si="48"/>
        <v>#DIV/0!</v>
      </c>
      <c r="K560" s="53"/>
      <c r="L560" s="53"/>
      <c r="M560" s="305"/>
    </row>
    <row r="561" spans="1:13" s="34" customFormat="1" ht="31.5">
      <c r="A561" s="35" t="s">
        <v>113</v>
      </c>
      <c r="B561" s="43" t="s">
        <v>676</v>
      </c>
      <c r="C561" s="53">
        <v>0</v>
      </c>
      <c r="D561" s="69">
        <v>0</v>
      </c>
      <c r="E561" s="53">
        <v>0</v>
      </c>
      <c r="F561" s="69">
        <v>0</v>
      </c>
      <c r="G561" s="69">
        <v>0</v>
      </c>
      <c r="H561" s="68">
        <f t="shared" si="46"/>
        <v>0</v>
      </c>
      <c r="I561" s="68">
        <f t="shared" si="47"/>
        <v>0</v>
      </c>
      <c r="J561" s="138" t="e">
        <f t="shared" si="48"/>
        <v>#DIV/0!</v>
      </c>
      <c r="K561" s="53"/>
      <c r="L561" s="53"/>
      <c r="M561" s="305"/>
    </row>
    <row r="562" spans="1:13" s="34" customFormat="1" ht="31.5">
      <c r="A562" s="35" t="s">
        <v>113</v>
      </c>
      <c r="B562" s="43" t="s">
        <v>677</v>
      </c>
      <c r="C562" s="53">
        <v>0</v>
      </c>
      <c r="D562" s="69">
        <v>0</v>
      </c>
      <c r="E562" s="53">
        <v>0</v>
      </c>
      <c r="F562" s="69">
        <v>0</v>
      </c>
      <c r="G562" s="69">
        <v>0</v>
      </c>
      <c r="H562" s="68">
        <f t="shared" si="46"/>
        <v>0</v>
      </c>
      <c r="I562" s="68">
        <f t="shared" si="47"/>
        <v>0</v>
      </c>
      <c r="J562" s="138" t="e">
        <f t="shared" si="48"/>
        <v>#DIV/0!</v>
      </c>
      <c r="K562" s="53"/>
      <c r="L562" s="53"/>
      <c r="M562" s="305"/>
    </row>
    <row r="563" spans="1:13" s="34" customFormat="1" ht="31.5">
      <c r="A563" s="35" t="s">
        <v>113</v>
      </c>
      <c r="B563" s="43" t="s">
        <v>678</v>
      </c>
      <c r="C563" s="53">
        <v>0</v>
      </c>
      <c r="D563" s="69">
        <v>0</v>
      </c>
      <c r="E563" s="53">
        <v>0</v>
      </c>
      <c r="F563" s="69">
        <v>0</v>
      </c>
      <c r="G563" s="69">
        <v>0</v>
      </c>
      <c r="H563" s="68">
        <f t="shared" si="46"/>
        <v>0</v>
      </c>
      <c r="I563" s="68">
        <f t="shared" si="47"/>
        <v>0</v>
      </c>
      <c r="J563" s="138" t="e">
        <f t="shared" si="48"/>
        <v>#DIV/0!</v>
      </c>
      <c r="K563" s="53"/>
      <c r="L563" s="53"/>
      <c r="M563" s="305"/>
    </row>
    <row r="564" spans="1:13" s="34" customFormat="1" ht="31.5">
      <c r="A564" s="35" t="s">
        <v>113</v>
      </c>
      <c r="B564" s="43" t="s">
        <v>679</v>
      </c>
      <c r="C564" s="53">
        <v>0</v>
      </c>
      <c r="D564" s="69">
        <v>0</v>
      </c>
      <c r="E564" s="53">
        <v>0</v>
      </c>
      <c r="F564" s="69">
        <v>0</v>
      </c>
      <c r="G564" s="69">
        <v>0</v>
      </c>
      <c r="H564" s="68">
        <f t="shared" si="46"/>
        <v>0</v>
      </c>
      <c r="I564" s="68">
        <f t="shared" si="47"/>
        <v>0</v>
      </c>
      <c r="J564" s="138" t="e">
        <f t="shared" si="48"/>
        <v>#DIV/0!</v>
      </c>
      <c r="K564" s="53"/>
      <c r="L564" s="53"/>
      <c r="M564" s="305"/>
    </row>
    <row r="565" spans="1:13" s="34" customFormat="1" ht="31.5">
      <c r="A565" s="35" t="s">
        <v>113</v>
      </c>
      <c r="B565" s="43" t="s">
        <v>680</v>
      </c>
      <c r="C565" s="53">
        <v>0</v>
      </c>
      <c r="D565" s="69">
        <v>0</v>
      </c>
      <c r="E565" s="53">
        <v>0</v>
      </c>
      <c r="F565" s="69">
        <v>0</v>
      </c>
      <c r="G565" s="69">
        <v>0</v>
      </c>
      <c r="H565" s="68">
        <f t="shared" si="46"/>
        <v>0</v>
      </c>
      <c r="I565" s="68">
        <f t="shared" si="47"/>
        <v>0</v>
      </c>
      <c r="J565" s="138" t="e">
        <f t="shared" si="48"/>
        <v>#DIV/0!</v>
      </c>
      <c r="K565" s="53"/>
      <c r="L565" s="53"/>
      <c r="M565" s="305"/>
    </row>
    <row r="566" spans="1:13" s="34" customFormat="1" ht="31.5">
      <c r="A566" s="35" t="s">
        <v>113</v>
      </c>
      <c r="B566" s="43" t="s">
        <v>681</v>
      </c>
      <c r="C566" s="53">
        <v>0</v>
      </c>
      <c r="D566" s="69">
        <v>0</v>
      </c>
      <c r="E566" s="53">
        <v>0</v>
      </c>
      <c r="F566" s="69">
        <v>0</v>
      </c>
      <c r="G566" s="69">
        <v>0</v>
      </c>
      <c r="H566" s="68">
        <f t="shared" si="46"/>
        <v>0</v>
      </c>
      <c r="I566" s="68">
        <f t="shared" si="47"/>
        <v>0</v>
      </c>
      <c r="J566" s="138" t="e">
        <f t="shared" si="48"/>
        <v>#DIV/0!</v>
      </c>
      <c r="K566" s="53"/>
      <c r="L566" s="53"/>
      <c r="M566" s="305"/>
    </row>
    <row r="567" spans="1:13" s="34" customFormat="1" ht="31.5">
      <c r="A567" s="35" t="s">
        <v>113</v>
      </c>
      <c r="B567" s="43" t="s">
        <v>682</v>
      </c>
      <c r="C567" s="53">
        <v>0</v>
      </c>
      <c r="D567" s="69">
        <v>0</v>
      </c>
      <c r="E567" s="53">
        <v>0</v>
      </c>
      <c r="F567" s="69">
        <v>0</v>
      </c>
      <c r="G567" s="69">
        <v>0</v>
      </c>
      <c r="H567" s="68">
        <f t="shared" si="46"/>
        <v>0</v>
      </c>
      <c r="I567" s="68">
        <f t="shared" si="47"/>
        <v>0</v>
      </c>
      <c r="J567" s="138" t="e">
        <f t="shared" si="48"/>
        <v>#DIV/0!</v>
      </c>
      <c r="K567" s="53"/>
      <c r="L567" s="53"/>
      <c r="M567" s="305"/>
    </row>
    <row r="568" spans="1:13" s="34" customFormat="1" ht="31.5">
      <c r="A568" s="35" t="s">
        <v>113</v>
      </c>
      <c r="B568" s="43" t="s">
        <v>683</v>
      </c>
      <c r="C568" s="53">
        <v>0</v>
      </c>
      <c r="D568" s="69">
        <v>0</v>
      </c>
      <c r="E568" s="53">
        <v>0</v>
      </c>
      <c r="F568" s="69">
        <v>0</v>
      </c>
      <c r="G568" s="69">
        <v>0</v>
      </c>
      <c r="H568" s="68">
        <f t="shared" si="46"/>
        <v>0</v>
      </c>
      <c r="I568" s="68">
        <f t="shared" si="47"/>
        <v>0</v>
      </c>
      <c r="J568" s="138" t="e">
        <f t="shared" si="48"/>
        <v>#DIV/0!</v>
      </c>
      <c r="K568" s="53"/>
      <c r="L568" s="53"/>
      <c r="M568" s="305"/>
    </row>
    <row r="569" spans="1:13" s="34" customFormat="1" ht="31.5">
      <c r="A569" s="35" t="s">
        <v>113</v>
      </c>
      <c r="B569" s="43" t="s">
        <v>684</v>
      </c>
      <c r="C569" s="53">
        <v>0</v>
      </c>
      <c r="D569" s="69">
        <v>0</v>
      </c>
      <c r="E569" s="53">
        <v>0</v>
      </c>
      <c r="F569" s="69">
        <v>0</v>
      </c>
      <c r="G569" s="69">
        <v>0</v>
      </c>
      <c r="H569" s="68">
        <f t="shared" si="46"/>
        <v>0</v>
      </c>
      <c r="I569" s="68">
        <f t="shared" si="47"/>
        <v>0</v>
      </c>
      <c r="J569" s="138" t="e">
        <f t="shared" si="48"/>
        <v>#DIV/0!</v>
      </c>
      <c r="K569" s="53"/>
      <c r="L569" s="53"/>
      <c r="M569" s="305"/>
    </row>
    <row r="570" spans="1:13" s="34" customFormat="1" ht="15.75">
      <c r="A570" s="35" t="s">
        <v>113</v>
      </c>
      <c r="B570" s="43" t="s">
        <v>685</v>
      </c>
      <c r="C570" s="53">
        <v>0</v>
      </c>
      <c r="D570" s="69">
        <v>0</v>
      </c>
      <c r="E570" s="53">
        <v>0</v>
      </c>
      <c r="F570" s="69">
        <v>0</v>
      </c>
      <c r="G570" s="69">
        <v>0</v>
      </c>
      <c r="H570" s="68">
        <f t="shared" si="46"/>
        <v>0</v>
      </c>
      <c r="I570" s="68">
        <f t="shared" si="47"/>
        <v>0</v>
      </c>
      <c r="J570" s="138" t="e">
        <f t="shared" si="48"/>
        <v>#DIV/0!</v>
      </c>
      <c r="K570" s="53"/>
      <c r="L570" s="53"/>
      <c r="M570" s="305"/>
    </row>
    <row r="571" spans="1:13" s="34" customFormat="1" ht="31.5">
      <c r="A571" s="35" t="s">
        <v>113</v>
      </c>
      <c r="B571" s="43" t="s">
        <v>686</v>
      </c>
      <c r="C571" s="53">
        <v>0</v>
      </c>
      <c r="D571" s="69">
        <v>0</v>
      </c>
      <c r="E571" s="53">
        <v>0</v>
      </c>
      <c r="F571" s="69">
        <v>0</v>
      </c>
      <c r="G571" s="69">
        <v>0</v>
      </c>
      <c r="H571" s="68">
        <f t="shared" si="46"/>
        <v>0</v>
      </c>
      <c r="I571" s="68">
        <f t="shared" si="47"/>
        <v>0</v>
      </c>
      <c r="J571" s="138" t="e">
        <f t="shared" si="48"/>
        <v>#DIV/0!</v>
      </c>
      <c r="K571" s="53"/>
      <c r="L571" s="53"/>
      <c r="M571" s="305"/>
    </row>
    <row r="572" spans="1:13" s="34" customFormat="1" ht="31.5">
      <c r="A572" s="35" t="s">
        <v>113</v>
      </c>
      <c r="B572" s="43" t="s">
        <v>687</v>
      </c>
      <c r="C572" s="53">
        <v>0</v>
      </c>
      <c r="D572" s="69">
        <v>0</v>
      </c>
      <c r="E572" s="53">
        <v>0</v>
      </c>
      <c r="F572" s="69">
        <v>0</v>
      </c>
      <c r="G572" s="69">
        <v>0</v>
      </c>
      <c r="H572" s="68">
        <f aca="true" t="shared" si="49" ref="H572:H610">C572-E572</f>
        <v>0</v>
      </c>
      <c r="I572" s="68">
        <f aca="true" t="shared" si="50" ref="I572:I610">E572-D572</f>
        <v>0</v>
      </c>
      <c r="J572" s="138" t="e">
        <f aca="true" t="shared" si="51" ref="J572:J610">E572/D572</f>
        <v>#DIV/0!</v>
      </c>
      <c r="K572" s="53"/>
      <c r="L572" s="53"/>
      <c r="M572" s="305"/>
    </row>
    <row r="573" spans="1:13" s="34" customFormat="1" ht="31.5">
      <c r="A573" s="35" t="s">
        <v>113</v>
      </c>
      <c r="B573" s="43" t="s">
        <v>688</v>
      </c>
      <c r="C573" s="53">
        <v>0</v>
      </c>
      <c r="D573" s="69">
        <v>0</v>
      </c>
      <c r="E573" s="53">
        <v>0</v>
      </c>
      <c r="F573" s="69">
        <v>0</v>
      </c>
      <c r="G573" s="69">
        <v>0</v>
      </c>
      <c r="H573" s="68">
        <f t="shared" si="49"/>
        <v>0</v>
      </c>
      <c r="I573" s="68">
        <f t="shared" si="50"/>
        <v>0</v>
      </c>
      <c r="J573" s="138" t="e">
        <f t="shared" si="51"/>
        <v>#DIV/0!</v>
      </c>
      <c r="K573" s="53"/>
      <c r="L573" s="53"/>
      <c r="M573" s="305"/>
    </row>
    <row r="574" spans="1:13" s="34" customFormat="1" ht="31.5">
      <c r="A574" s="35" t="s">
        <v>113</v>
      </c>
      <c r="B574" s="43" t="s">
        <v>689</v>
      </c>
      <c r="C574" s="53">
        <v>0</v>
      </c>
      <c r="D574" s="69">
        <v>0</v>
      </c>
      <c r="E574" s="53">
        <v>0</v>
      </c>
      <c r="F574" s="69">
        <v>0</v>
      </c>
      <c r="G574" s="69">
        <v>0</v>
      </c>
      <c r="H574" s="68">
        <f t="shared" si="49"/>
        <v>0</v>
      </c>
      <c r="I574" s="68">
        <f t="shared" si="50"/>
        <v>0</v>
      </c>
      <c r="J574" s="138" t="e">
        <f t="shared" si="51"/>
        <v>#DIV/0!</v>
      </c>
      <c r="K574" s="53"/>
      <c r="L574" s="53"/>
      <c r="M574" s="305"/>
    </row>
    <row r="575" spans="1:13" s="34" customFormat="1" ht="31.5">
      <c r="A575" s="35" t="s">
        <v>113</v>
      </c>
      <c r="B575" s="43" t="s">
        <v>690</v>
      </c>
      <c r="C575" s="53">
        <v>0</v>
      </c>
      <c r="D575" s="69">
        <v>0</v>
      </c>
      <c r="E575" s="53">
        <v>0</v>
      </c>
      <c r="F575" s="69">
        <v>0</v>
      </c>
      <c r="G575" s="69">
        <v>0</v>
      </c>
      <c r="H575" s="68">
        <f t="shared" si="49"/>
        <v>0</v>
      </c>
      <c r="I575" s="68">
        <f t="shared" si="50"/>
        <v>0</v>
      </c>
      <c r="J575" s="138" t="e">
        <f t="shared" si="51"/>
        <v>#DIV/0!</v>
      </c>
      <c r="K575" s="53"/>
      <c r="L575" s="53"/>
      <c r="M575" s="305"/>
    </row>
    <row r="576" spans="1:13" s="34" customFormat="1" ht="31.5">
      <c r="A576" s="35" t="s">
        <v>113</v>
      </c>
      <c r="B576" s="43" t="s">
        <v>691</v>
      </c>
      <c r="C576" s="53">
        <v>0</v>
      </c>
      <c r="D576" s="69">
        <v>0</v>
      </c>
      <c r="E576" s="53">
        <v>0</v>
      </c>
      <c r="F576" s="69">
        <v>0</v>
      </c>
      <c r="G576" s="69">
        <v>0</v>
      </c>
      <c r="H576" s="68">
        <f t="shared" si="49"/>
        <v>0</v>
      </c>
      <c r="I576" s="68">
        <f t="shared" si="50"/>
        <v>0</v>
      </c>
      <c r="J576" s="138" t="e">
        <f t="shared" si="51"/>
        <v>#DIV/0!</v>
      </c>
      <c r="K576" s="53"/>
      <c r="L576" s="53"/>
      <c r="M576" s="305"/>
    </row>
    <row r="577" spans="1:13" s="34" customFormat="1" ht="31.5">
      <c r="A577" s="35" t="s">
        <v>113</v>
      </c>
      <c r="B577" s="43" t="s">
        <v>692</v>
      </c>
      <c r="C577" s="53">
        <v>0</v>
      </c>
      <c r="D577" s="69">
        <v>0</v>
      </c>
      <c r="E577" s="53">
        <v>0</v>
      </c>
      <c r="F577" s="69">
        <v>0</v>
      </c>
      <c r="G577" s="69">
        <v>0</v>
      </c>
      <c r="H577" s="68">
        <f t="shared" si="49"/>
        <v>0</v>
      </c>
      <c r="I577" s="68">
        <f t="shared" si="50"/>
        <v>0</v>
      </c>
      <c r="J577" s="138" t="e">
        <f t="shared" si="51"/>
        <v>#DIV/0!</v>
      </c>
      <c r="K577" s="53"/>
      <c r="L577" s="53"/>
      <c r="M577" s="305"/>
    </row>
    <row r="578" spans="1:13" s="34" customFormat="1" ht="31.5">
      <c r="A578" s="35" t="s">
        <v>113</v>
      </c>
      <c r="B578" s="43" t="s">
        <v>693</v>
      </c>
      <c r="C578" s="53">
        <v>0</v>
      </c>
      <c r="D578" s="69">
        <v>0</v>
      </c>
      <c r="E578" s="53">
        <v>0</v>
      </c>
      <c r="F578" s="69">
        <v>0</v>
      </c>
      <c r="G578" s="69">
        <v>0</v>
      </c>
      <c r="H578" s="68">
        <f t="shared" si="49"/>
        <v>0</v>
      </c>
      <c r="I578" s="68">
        <f t="shared" si="50"/>
        <v>0</v>
      </c>
      <c r="J578" s="138" t="e">
        <f t="shared" si="51"/>
        <v>#DIV/0!</v>
      </c>
      <c r="K578" s="53"/>
      <c r="L578" s="53"/>
      <c r="M578" s="305"/>
    </row>
    <row r="579" spans="1:13" s="34" customFormat="1" ht="31.5">
      <c r="A579" s="35" t="s">
        <v>113</v>
      </c>
      <c r="B579" s="43" t="s">
        <v>694</v>
      </c>
      <c r="C579" s="53">
        <v>0</v>
      </c>
      <c r="D579" s="69">
        <v>0</v>
      </c>
      <c r="E579" s="53">
        <v>0</v>
      </c>
      <c r="F579" s="69">
        <v>0</v>
      </c>
      <c r="G579" s="69">
        <v>0</v>
      </c>
      <c r="H579" s="68">
        <f t="shared" si="49"/>
        <v>0</v>
      </c>
      <c r="I579" s="68">
        <f t="shared" si="50"/>
        <v>0</v>
      </c>
      <c r="J579" s="138" t="e">
        <f t="shared" si="51"/>
        <v>#DIV/0!</v>
      </c>
      <c r="K579" s="53"/>
      <c r="L579" s="53"/>
      <c r="M579" s="305"/>
    </row>
    <row r="580" spans="1:13" s="34" customFormat="1" ht="31.5">
      <c r="A580" s="35" t="s">
        <v>113</v>
      </c>
      <c r="B580" s="43" t="s">
        <v>695</v>
      </c>
      <c r="C580" s="53">
        <v>0</v>
      </c>
      <c r="D580" s="69">
        <v>0</v>
      </c>
      <c r="E580" s="53">
        <v>0</v>
      </c>
      <c r="F580" s="69">
        <v>0</v>
      </c>
      <c r="G580" s="69">
        <v>0</v>
      </c>
      <c r="H580" s="68">
        <f t="shared" si="49"/>
        <v>0</v>
      </c>
      <c r="I580" s="68">
        <f t="shared" si="50"/>
        <v>0</v>
      </c>
      <c r="J580" s="138" t="e">
        <f t="shared" si="51"/>
        <v>#DIV/0!</v>
      </c>
      <c r="K580" s="53"/>
      <c r="L580" s="53"/>
      <c r="M580" s="305"/>
    </row>
    <row r="581" spans="1:13" s="34" customFormat="1" ht="31.5">
      <c r="A581" s="35" t="s">
        <v>113</v>
      </c>
      <c r="B581" s="43" t="s">
        <v>696</v>
      </c>
      <c r="C581" s="53">
        <v>0</v>
      </c>
      <c r="D581" s="69">
        <v>0</v>
      </c>
      <c r="E581" s="53">
        <v>0</v>
      </c>
      <c r="F581" s="69">
        <v>0</v>
      </c>
      <c r="G581" s="69">
        <v>0</v>
      </c>
      <c r="H581" s="68">
        <f t="shared" si="49"/>
        <v>0</v>
      </c>
      <c r="I581" s="68">
        <f t="shared" si="50"/>
        <v>0</v>
      </c>
      <c r="J581" s="138" t="e">
        <f t="shared" si="51"/>
        <v>#DIV/0!</v>
      </c>
      <c r="K581" s="53"/>
      <c r="L581" s="53"/>
      <c r="M581" s="305"/>
    </row>
    <row r="582" spans="1:13" s="34" customFormat="1" ht="47.25">
      <c r="A582" s="35" t="s">
        <v>113</v>
      </c>
      <c r="B582" s="43" t="s">
        <v>697</v>
      </c>
      <c r="C582" s="53">
        <v>0</v>
      </c>
      <c r="D582" s="69">
        <v>0</v>
      </c>
      <c r="E582" s="53">
        <v>0</v>
      </c>
      <c r="F582" s="69">
        <v>0</v>
      </c>
      <c r="G582" s="69">
        <v>0</v>
      </c>
      <c r="H582" s="68">
        <f t="shared" si="49"/>
        <v>0</v>
      </c>
      <c r="I582" s="68">
        <f t="shared" si="50"/>
        <v>0</v>
      </c>
      <c r="J582" s="138" t="e">
        <f t="shared" si="51"/>
        <v>#DIV/0!</v>
      </c>
      <c r="K582" s="53"/>
      <c r="L582" s="53"/>
      <c r="M582" s="305"/>
    </row>
    <row r="583" spans="1:13" s="34" customFormat="1" ht="31.5">
      <c r="A583" s="35" t="s">
        <v>113</v>
      </c>
      <c r="B583" s="43" t="s">
        <v>698</v>
      </c>
      <c r="C583" s="53">
        <v>0</v>
      </c>
      <c r="D583" s="69">
        <v>0</v>
      </c>
      <c r="E583" s="53">
        <v>0</v>
      </c>
      <c r="F583" s="69">
        <v>0</v>
      </c>
      <c r="G583" s="69">
        <v>0</v>
      </c>
      <c r="H583" s="68">
        <f t="shared" si="49"/>
        <v>0</v>
      </c>
      <c r="I583" s="68">
        <f t="shared" si="50"/>
        <v>0</v>
      </c>
      <c r="J583" s="138" t="e">
        <f t="shared" si="51"/>
        <v>#DIV/0!</v>
      </c>
      <c r="K583" s="53"/>
      <c r="L583" s="53"/>
      <c r="M583" s="305"/>
    </row>
    <row r="584" spans="1:13" s="34" customFormat="1" ht="31.5">
      <c r="A584" s="35" t="s">
        <v>113</v>
      </c>
      <c r="B584" s="43" t="s">
        <v>699</v>
      </c>
      <c r="C584" s="53">
        <v>0</v>
      </c>
      <c r="D584" s="69">
        <v>0</v>
      </c>
      <c r="E584" s="53">
        <v>0</v>
      </c>
      <c r="F584" s="69">
        <v>0</v>
      </c>
      <c r="G584" s="69">
        <v>0</v>
      </c>
      <c r="H584" s="68">
        <f t="shared" si="49"/>
        <v>0</v>
      </c>
      <c r="I584" s="68">
        <f t="shared" si="50"/>
        <v>0</v>
      </c>
      <c r="J584" s="138" t="e">
        <f t="shared" si="51"/>
        <v>#DIV/0!</v>
      </c>
      <c r="K584" s="53"/>
      <c r="L584" s="53"/>
      <c r="M584" s="305"/>
    </row>
    <row r="585" spans="1:13" s="34" customFormat="1" ht="31.5">
      <c r="A585" s="35" t="s">
        <v>113</v>
      </c>
      <c r="B585" s="43" t="s">
        <v>700</v>
      </c>
      <c r="C585" s="53">
        <v>0</v>
      </c>
      <c r="D585" s="69">
        <v>0</v>
      </c>
      <c r="E585" s="53">
        <v>0</v>
      </c>
      <c r="F585" s="69">
        <v>0</v>
      </c>
      <c r="G585" s="69">
        <v>0</v>
      </c>
      <c r="H585" s="68">
        <f t="shared" si="49"/>
        <v>0</v>
      </c>
      <c r="I585" s="68">
        <f t="shared" si="50"/>
        <v>0</v>
      </c>
      <c r="J585" s="138" t="e">
        <f t="shared" si="51"/>
        <v>#DIV/0!</v>
      </c>
      <c r="K585" s="53"/>
      <c r="L585" s="53"/>
      <c r="M585" s="305"/>
    </row>
    <row r="586" spans="1:13" s="34" customFormat="1" ht="31.5">
      <c r="A586" s="35" t="s">
        <v>113</v>
      </c>
      <c r="B586" s="43" t="s">
        <v>701</v>
      </c>
      <c r="C586" s="53">
        <v>0</v>
      </c>
      <c r="D586" s="69">
        <v>0</v>
      </c>
      <c r="E586" s="53">
        <v>0</v>
      </c>
      <c r="F586" s="69">
        <v>0</v>
      </c>
      <c r="G586" s="69">
        <v>0</v>
      </c>
      <c r="H586" s="68">
        <f t="shared" si="49"/>
        <v>0</v>
      </c>
      <c r="I586" s="68">
        <f t="shared" si="50"/>
        <v>0</v>
      </c>
      <c r="J586" s="138" t="e">
        <f t="shared" si="51"/>
        <v>#DIV/0!</v>
      </c>
      <c r="K586" s="53"/>
      <c r="L586" s="53"/>
      <c r="M586" s="305"/>
    </row>
    <row r="587" spans="1:13" s="34" customFormat="1" ht="31.5">
      <c r="A587" s="35" t="s">
        <v>113</v>
      </c>
      <c r="B587" s="43" t="s">
        <v>702</v>
      </c>
      <c r="C587" s="53">
        <v>0</v>
      </c>
      <c r="D587" s="69">
        <v>0</v>
      </c>
      <c r="E587" s="53">
        <v>0</v>
      </c>
      <c r="F587" s="69">
        <v>0</v>
      </c>
      <c r="G587" s="69">
        <v>0</v>
      </c>
      <c r="H587" s="68">
        <f t="shared" si="49"/>
        <v>0</v>
      </c>
      <c r="I587" s="68">
        <f t="shared" si="50"/>
        <v>0</v>
      </c>
      <c r="J587" s="138" t="e">
        <f t="shared" si="51"/>
        <v>#DIV/0!</v>
      </c>
      <c r="K587" s="53"/>
      <c r="L587" s="53"/>
      <c r="M587" s="305"/>
    </row>
    <row r="588" spans="1:13" s="34" customFormat="1" ht="31.5">
      <c r="A588" s="35" t="s">
        <v>113</v>
      </c>
      <c r="B588" s="43" t="s">
        <v>703</v>
      </c>
      <c r="C588" s="53">
        <v>0</v>
      </c>
      <c r="D588" s="69">
        <v>0</v>
      </c>
      <c r="E588" s="53">
        <v>0</v>
      </c>
      <c r="F588" s="69">
        <v>0</v>
      </c>
      <c r="G588" s="69">
        <v>0</v>
      </c>
      <c r="H588" s="68">
        <f t="shared" si="49"/>
        <v>0</v>
      </c>
      <c r="I588" s="68">
        <f t="shared" si="50"/>
        <v>0</v>
      </c>
      <c r="J588" s="138" t="e">
        <f t="shared" si="51"/>
        <v>#DIV/0!</v>
      </c>
      <c r="K588" s="53"/>
      <c r="L588" s="53"/>
      <c r="M588" s="305"/>
    </row>
    <row r="589" spans="1:13" s="34" customFormat="1" ht="15.75">
      <c r="A589" s="35" t="s">
        <v>113</v>
      </c>
      <c r="B589" s="43" t="s">
        <v>704</v>
      </c>
      <c r="C589" s="53">
        <v>0</v>
      </c>
      <c r="D589" s="69">
        <v>0</v>
      </c>
      <c r="E589" s="53">
        <v>0</v>
      </c>
      <c r="F589" s="69">
        <v>0</v>
      </c>
      <c r="G589" s="69">
        <v>0</v>
      </c>
      <c r="H589" s="68">
        <f t="shared" si="49"/>
        <v>0</v>
      </c>
      <c r="I589" s="68">
        <f t="shared" si="50"/>
        <v>0</v>
      </c>
      <c r="J589" s="138" t="e">
        <f t="shared" si="51"/>
        <v>#DIV/0!</v>
      </c>
      <c r="K589" s="53"/>
      <c r="L589" s="53"/>
      <c r="M589" s="305"/>
    </row>
    <row r="590" spans="1:13" s="34" customFormat="1" ht="15.75">
      <c r="A590" s="35" t="s">
        <v>113</v>
      </c>
      <c r="B590" s="43" t="s">
        <v>705</v>
      </c>
      <c r="C590" s="53">
        <v>0</v>
      </c>
      <c r="D590" s="69">
        <v>0</v>
      </c>
      <c r="E590" s="53">
        <v>0</v>
      </c>
      <c r="F590" s="69">
        <v>0</v>
      </c>
      <c r="G590" s="69">
        <v>0</v>
      </c>
      <c r="H590" s="68">
        <f t="shared" si="49"/>
        <v>0</v>
      </c>
      <c r="I590" s="68">
        <f t="shared" si="50"/>
        <v>0</v>
      </c>
      <c r="J590" s="138" t="e">
        <f t="shared" si="51"/>
        <v>#DIV/0!</v>
      </c>
      <c r="K590" s="53"/>
      <c r="L590" s="53"/>
      <c r="M590" s="305"/>
    </row>
    <row r="591" spans="1:13" s="34" customFormat="1" ht="15.75">
      <c r="A591" s="35" t="s">
        <v>113</v>
      </c>
      <c r="B591" s="43" t="s">
        <v>706</v>
      </c>
      <c r="C591" s="53">
        <v>0</v>
      </c>
      <c r="D591" s="69">
        <v>0.29407999999999995</v>
      </c>
      <c r="E591" s="53">
        <v>0</v>
      </c>
      <c r="F591" s="69">
        <v>0</v>
      </c>
      <c r="G591" s="69">
        <v>0</v>
      </c>
      <c r="H591" s="68">
        <f t="shared" si="49"/>
        <v>0</v>
      </c>
      <c r="I591" s="68">
        <f t="shared" si="50"/>
        <v>-0.29407999999999995</v>
      </c>
      <c r="J591" s="138">
        <f t="shared" si="51"/>
        <v>0</v>
      </c>
      <c r="K591" s="53"/>
      <c r="L591" s="53"/>
      <c r="M591" s="305"/>
    </row>
    <row r="592" spans="1:13" s="34" customFormat="1" ht="31.5">
      <c r="A592" s="35" t="s">
        <v>113</v>
      </c>
      <c r="B592" s="43" t="s">
        <v>595</v>
      </c>
      <c r="C592" s="53">
        <v>0</v>
      </c>
      <c r="D592" s="69">
        <v>0</v>
      </c>
      <c r="E592" s="53">
        <v>0</v>
      </c>
      <c r="F592" s="69">
        <v>0</v>
      </c>
      <c r="G592" s="69">
        <v>0</v>
      </c>
      <c r="H592" s="68">
        <f t="shared" si="49"/>
        <v>0</v>
      </c>
      <c r="I592" s="68">
        <f t="shared" si="50"/>
        <v>0</v>
      </c>
      <c r="J592" s="138" t="e">
        <f t="shared" si="51"/>
        <v>#DIV/0!</v>
      </c>
      <c r="K592" s="53"/>
      <c r="L592" s="53"/>
      <c r="M592" s="305"/>
    </row>
    <row r="593" spans="1:13" s="34" customFormat="1" ht="31.5">
      <c r="A593" s="35" t="s">
        <v>113</v>
      </c>
      <c r="B593" s="43" t="s">
        <v>182</v>
      </c>
      <c r="C593" s="53">
        <v>4.1536</v>
      </c>
      <c r="D593" s="69">
        <v>2.0768</v>
      </c>
      <c r="E593" s="53">
        <v>0</v>
      </c>
      <c r="F593" s="69">
        <v>0</v>
      </c>
      <c r="G593" s="69">
        <v>0</v>
      </c>
      <c r="H593" s="68">
        <f t="shared" si="49"/>
        <v>4.1536</v>
      </c>
      <c r="I593" s="68">
        <f t="shared" si="50"/>
        <v>-2.0768</v>
      </c>
      <c r="J593" s="138">
        <f t="shared" si="51"/>
        <v>0</v>
      </c>
      <c r="K593" s="53"/>
      <c r="L593" s="53"/>
      <c r="M593" s="305" t="s">
        <v>1017</v>
      </c>
    </row>
    <row r="594" spans="1:13" s="34" customFormat="1" ht="15.75">
      <c r="A594" s="35" t="s">
        <v>113</v>
      </c>
      <c r="B594" s="43" t="s">
        <v>184</v>
      </c>
      <c r="C594" s="53">
        <v>0.45538938</v>
      </c>
      <c r="D594" s="69">
        <v>0</v>
      </c>
      <c r="E594" s="53">
        <v>0.45538938</v>
      </c>
      <c r="F594" s="69">
        <v>0.4553899</v>
      </c>
      <c r="G594" s="69">
        <v>0</v>
      </c>
      <c r="H594" s="68">
        <f t="shared" si="49"/>
        <v>0</v>
      </c>
      <c r="I594" s="68">
        <f t="shared" si="50"/>
        <v>0.45538938</v>
      </c>
      <c r="J594" s="138" t="e">
        <f t="shared" si="51"/>
        <v>#DIV/0!</v>
      </c>
      <c r="K594" s="53"/>
      <c r="L594" s="53"/>
      <c r="M594" s="305"/>
    </row>
    <row r="595" spans="1:13" s="34" customFormat="1" ht="15.75">
      <c r="A595" s="35" t="s">
        <v>113</v>
      </c>
      <c r="B595" s="43" t="s">
        <v>185</v>
      </c>
      <c r="C595" s="53">
        <v>0.15661162</v>
      </c>
      <c r="D595" s="69">
        <v>0</v>
      </c>
      <c r="E595" s="53">
        <v>0.15661162</v>
      </c>
      <c r="F595" s="69">
        <v>0.15661248</v>
      </c>
      <c r="G595" s="69">
        <v>0</v>
      </c>
      <c r="H595" s="68">
        <f t="shared" si="49"/>
        <v>0</v>
      </c>
      <c r="I595" s="68">
        <f t="shared" si="50"/>
        <v>0.15661162</v>
      </c>
      <c r="J595" s="138" t="e">
        <f t="shared" si="51"/>
        <v>#DIV/0!</v>
      </c>
      <c r="K595" s="53"/>
      <c r="L595" s="53"/>
      <c r="M595" s="305"/>
    </row>
    <row r="596" spans="1:13" s="34" customFormat="1" ht="15.75">
      <c r="A596" s="35" t="s">
        <v>113</v>
      </c>
      <c r="B596" s="43" t="s">
        <v>186</v>
      </c>
      <c r="C596" s="53">
        <v>0.32667861</v>
      </c>
      <c r="D596" s="69">
        <v>0</v>
      </c>
      <c r="E596" s="53">
        <v>0.32667861</v>
      </c>
      <c r="F596" s="69">
        <v>0.32667903</v>
      </c>
      <c r="G596" s="69">
        <v>0</v>
      </c>
      <c r="H596" s="68">
        <f t="shared" si="49"/>
        <v>0</v>
      </c>
      <c r="I596" s="68">
        <f t="shared" si="50"/>
        <v>0.32667861</v>
      </c>
      <c r="J596" s="138" t="e">
        <f t="shared" si="51"/>
        <v>#DIV/0!</v>
      </c>
      <c r="K596" s="53"/>
      <c r="L596" s="53"/>
      <c r="M596" s="305"/>
    </row>
    <row r="597" spans="1:13" s="34" customFormat="1" ht="31.5">
      <c r="A597" s="35" t="s">
        <v>113</v>
      </c>
      <c r="B597" s="43" t="s">
        <v>707</v>
      </c>
      <c r="C597" s="53">
        <v>1.16940415224</v>
      </c>
      <c r="D597" s="69">
        <v>0</v>
      </c>
      <c r="E597" s="53">
        <v>1.16940415224</v>
      </c>
      <c r="F597" s="69">
        <v>1.17266844</v>
      </c>
      <c r="G597" s="69">
        <v>1.17266844</v>
      </c>
      <c r="H597" s="68">
        <f t="shared" si="49"/>
        <v>0</v>
      </c>
      <c r="I597" s="68">
        <f t="shared" si="50"/>
        <v>1.16940415224</v>
      </c>
      <c r="J597" s="138" t="e">
        <f t="shared" si="51"/>
        <v>#DIV/0!</v>
      </c>
      <c r="K597" s="53"/>
      <c r="L597" s="53"/>
      <c r="M597" s="305"/>
    </row>
    <row r="598" spans="1:13" s="34" customFormat="1" ht="63">
      <c r="A598" s="35" t="s">
        <v>113</v>
      </c>
      <c r="B598" s="43" t="s">
        <v>708</v>
      </c>
      <c r="C598" s="53">
        <v>2.1762622</v>
      </c>
      <c r="D598" s="69">
        <v>0</v>
      </c>
      <c r="E598" s="53">
        <v>0</v>
      </c>
      <c r="F598" s="69">
        <v>0.05376082</v>
      </c>
      <c r="G598" s="69">
        <v>0.05376082</v>
      </c>
      <c r="H598" s="68">
        <f t="shared" si="49"/>
        <v>2.1762622</v>
      </c>
      <c r="I598" s="68">
        <f t="shared" si="50"/>
        <v>0</v>
      </c>
      <c r="J598" s="138" t="e">
        <f t="shared" si="51"/>
        <v>#DIV/0!</v>
      </c>
      <c r="K598" s="53"/>
      <c r="L598" s="53"/>
      <c r="M598" s="305"/>
    </row>
    <row r="599" spans="1:13" s="34" customFormat="1" ht="47.25">
      <c r="A599" s="35" t="s">
        <v>113</v>
      </c>
      <c r="B599" s="43" t="s">
        <v>709</v>
      </c>
      <c r="C599" s="53">
        <v>0</v>
      </c>
      <c r="D599" s="69">
        <v>0</v>
      </c>
      <c r="E599" s="53">
        <v>0</v>
      </c>
      <c r="F599" s="69">
        <v>0.12640224</v>
      </c>
      <c r="G599" s="69">
        <v>0.12640224</v>
      </c>
      <c r="H599" s="68">
        <f t="shared" si="49"/>
        <v>0</v>
      </c>
      <c r="I599" s="68">
        <f t="shared" si="50"/>
        <v>0</v>
      </c>
      <c r="J599" s="138" t="e">
        <f t="shared" si="51"/>
        <v>#DIV/0!</v>
      </c>
      <c r="K599" s="53"/>
      <c r="L599" s="53"/>
      <c r="M599" s="305"/>
    </row>
    <row r="600" spans="1:13" s="34" customFormat="1" ht="63">
      <c r="A600" s="35" t="s">
        <v>113</v>
      </c>
      <c r="B600" s="43" t="s">
        <v>710</v>
      </c>
      <c r="C600" s="53">
        <v>0</v>
      </c>
      <c r="D600" s="69">
        <v>0</v>
      </c>
      <c r="E600" s="53">
        <v>0</v>
      </c>
      <c r="F600" s="69">
        <v>0.12604224</v>
      </c>
      <c r="G600" s="69">
        <v>0.12604224</v>
      </c>
      <c r="H600" s="68">
        <f t="shared" si="49"/>
        <v>0</v>
      </c>
      <c r="I600" s="68">
        <f t="shared" si="50"/>
        <v>0</v>
      </c>
      <c r="J600" s="138" t="e">
        <f t="shared" si="51"/>
        <v>#DIV/0!</v>
      </c>
      <c r="K600" s="53"/>
      <c r="L600" s="53"/>
      <c r="M600" s="305"/>
    </row>
    <row r="601" spans="1:13" s="34" customFormat="1" ht="47.25">
      <c r="A601" s="35" t="s">
        <v>113</v>
      </c>
      <c r="B601" s="43" t="s">
        <v>711</v>
      </c>
      <c r="C601" s="53">
        <v>0</v>
      </c>
      <c r="D601" s="69">
        <v>0</v>
      </c>
      <c r="E601" s="53">
        <v>0</v>
      </c>
      <c r="F601" s="69">
        <v>0.00519</v>
      </c>
      <c r="G601" s="69">
        <v>0</v>
      </c>
      <c r="H601" s="68">
        <f t="shared" si="49"/>
        <v>0</v>
      </c>
      <c r="I601" s="68">
        <f t="shared" si="50"/>
        <v>0</v>
      </c>
      <c r="J601" s="138" t="e">
        <f t="shared" si="51"/>
        <v>#DIV/0!</v>
      </c>
      <c r="K601" s="53"/>
      <c r="L601" s="53"/>
      <c r="M601" s="305"/>
    </row>
    <row r="602" spans="1:13" s="34" customFormat="1" ht="47.25">
      <c r="A602" s="35" t="s">
        <v>113</v>
      </c>
      <c r="B602" s="43" t="s">
        <v>712</v>
      </c>
      <c r="C602" s="53">
        <v>0.44116397</v>
      </c>
      <c r="D602" s="69">
        <v>0</v>
      </c>
      <c r="E602" s="53">
        <v>0.44116397</v>
      </c>
      <c r="F602" s="69">
        <v>0.39247589</v>
      </c>
      <c r="G602" s="69">
        <v>0.39247589</v>
      </c>
      <c r="H602" s="68">
        <f t="shared" si="49"/>
        <v>0</v>
      </c>
      <c r="I602" s="68">
        <f t="shared" si="50"/>
        <v>0.44116397</v>
      </c>
      <c r="J602" s="138" t="e">
        <f t="shared" si="51"/>
        <v>#DIV/0!</v>
      </c>
      <c r="K602" s="53"/>
      <c r="L602" s="53"/>
      <c r="M602" s="305"/>
    </row>
    <row r="603" spans="1:13" s="34" customFormat="1" ht="47.25">
      <c r="A603" s="35" t="s">
        <v>113</v>
      </c>
      <c r="B603" s="43" t="s">
        <v>713</v>
      </c>
      <c r="C603" s="53">
        <v>0.0078134</v>
      </c>
      <c r="D603" s="69">
        <v>0</v>
      </c>
      <c r="E603" s="53">
        <v>0.0078134</v>
      </c>
      <c r="F603" s="69">
        <v>0.00662716</v>
      </c>
      <c r="G603" s="69">
        <v>0</v>
      </c>
      <c r="H603" s="68">
        <f t="shared" si="49"/>
        <v>0</v>
      </c>
      <c r="I603" s="68">
        <f t="shared" si="50"/>
        <v>0.0078134</v>
      </c>
      <c r="J603" s="138" t="e">
        <f t="shared" si="51"/>
        <v>#DIV/0!</v>
      </c>
      <c r="K603" s="53"/>
      <c r="L603" s="53"/>
      <c r="M603" s="305"/>
    </row>
    <row r="604" spans="1:13" s="34" customFormat="1" ht="31.5">
      <c r="A604" s="35" t="s">
        <v>113</v>
      </c>
      <c r="B604" s="43" t="s">
        <v>714</v>
      </c>
      <c r="C604" s="53">
        <v>0.06481172</v>
      </c>
      <c r="D604" s="69">
        <v>0</v>
      </c>
      <c r="E604" s="53">
        <v>0.06481172</v>
      </c>
      <c r="F604" s="69">
        <v>0.06481221</v>
      </c>
      <c r="G604" s="69">
        <v>0</v>
      </c>
      <c r="H604" s="68">
        <f t="shared" si="49"/>
        <v>0</v>
      </c>
      <c r="I604" s="68">
        <f t="shared" si="50"/>
        <v>0.06481172</v>
      </c>
      <c r="J604" s="138" t="e">
        <f t="shared" si="51"/>
        <v>#DIV/0!</v>
      </c>
      <c r="K604" s="53"/>
      <c r="L604" s="53"/>
      <c r="M604" s="305"/>
    </row>
    <row r="605" spans="1:13" s="34" customFormat="1" ht="31.5">
      <c r="A605" s="35" t="s">
        <v>113</v>
      </c>
      <c r="B605" s="43" t="s">
        <v>715</v>
      </c>
      <c r="C605" s="53">
        <v>0.28124233</v>
      </c>
      <c r="D605" s="69">
        <v>0</v>
      </c>
      <c r="E605" s="53">
        <v>0.28124233</v>
      </c>
      <c r="F605" s="69">
        <v>0.28124313999999995</v>
      </c>
      <c r="G605" s="69">
        <v>0</v>
      </c>
      <c r="H605" s="68">
        <f t="shared" si="49"/>
        <v>0</v>
      </c>
      <c r="I605" s="68">
        <f t="shared" si="50"/>
        <v>0.28124233</v>
      </c>
      <c r="J605" s="138" t="e">
        <f t="shared" si="51"/>
        <v>#DIV/0!</v>
      </c>
      <c r="K605" s="53"/>
      <c r="L605" s="53"/>
      <c r="M605" s="305"/>
    </row>
    <row r="606" spans="1:13" s="34" customFormat="1" ht="31.5">
      <c r="A606" s="35" t="s">
        <v>113</v>
      </c>
      <c r="B606" s="43" t="s">
        <v>716</v>
      </c>
      <c r="C606" s="53">
        <v>0.840996</v>
      </c>
      <c r="D606" s="69">
        <v>0</v>
      </c>
      <c r="E606" s="53">
        <v>0.840996</v>
      </c>
      <c r="F606" s="69">
        <v>1.201422</v>
      </c>
      <c r="G606" s="69">
        <v>1.201422</v>
      </c>
      <c r="H606" s="68">
        <f t="shared" si="49"/>
        <v>0</v>
      </c>
      <c r="I606" s="68">
        <f t="shared" si="50"/>
        <v>0.840996</v>
      </c>
      <c r="J606" s="138" t="e">
        <f t="shared" si="51"/>
        <v>#DIV/0!</v>
      </c>
      <c r="K606" s="53"/>
      <c r="L606" s="53"/>
      <c r="M606" s="305"/>
    </row>
    <row r="607" spans="1:13" s="34" customFormat="1" ht="31.5">
      <c r="A607" s="35" t="s">
        <v>113</v>
      </c>
      <c r="B607" s="43" t="s">
        <v>717</v>
      </c>
      <c r="C607" s="53">
        <v>0.13890079</v>
      </c>
      <c r="D607" s="69">
        <v>0</v>
      </c>
      <c r="E607" s="53">
        <v>0.13890079</v>
      </c>
      <c r="F607" s="69">
        <v>0.13890174</v>
      </c>
      <c r="G607" s="69">
        <v>0</v>
      </c>
      <c r="H607" s="68">
        <f t="shared" si="49"/>
        <v>0</v>
      </c>
      <c r="I607" s="68">
        <f t="shared" si="50"/>
        <v>0.13890079</v>
      </c>
      <c r="J607" s="138" t="e">
        <f t="shared" si="51"/>
        <v>#DIV/0!</v>
      </c>
      <c r="K607" s="53"/>
      <c r="L607" s="53"/>
      <c r="M607" s="305"/>
    </row>
    <row r="608" spans="1:13" s="34" customFormat="1" ht="31.5">
      <c r="A608" s="35" t="s">
        <v>113</v>
      </c>
      <c r="B608" s="43" t="s">
        <v>718</v>
      </c>
      <c r="C608" s="53">
        <v>0</v>
      </c>
      <c r="D608" s="69">
        <v>0</v>
      </c>
      <c r="E608" s="53">
        <v>0</v>
      </c>
      <c r="F608" s="69">
        <v>0</v>
      </c>
      <c r="G608" s="69">
        <v>0.41949153</v>
      </c>
      <c r="H608" s="68">
        <f t="shared" si="49"/>
        <v>0</v>
      </c>
      <c r="I608" s="68">
        <f t="shared" si="50"/>
        <v>0</v>
      </c>
      <c r="J608" s="138" t="e">
        <f t="shared" si="51"/>
        <v>#DIV/0!</v>
      </c>
      <c r="K608" s="53"/>
      <c r="L608" s="53"/>
      <c r="M608" s="305"/>
    </row>
    <row r="609" spans="1:13" s="34" customFormat="1" ht="31.5">
      <c r="A609" s="35" t="s">
        <v>113</v>
      </c>
      <c r="B609" s="43" t="s">
        <v>719</v>
      </c>
      <c r="C609" s="53">
        <v>0</v>
      </c>
      <c r="D609" s="69">
        <v>0</v>
      </c>
      <c r="E609" s="53">
        <v>0</v>
      </c>
      <c r="F609" s="69">
        <v>0</v>
      </c>
      <c r="G609" s="69">
        <v>0.9249492</v>
      </c>
      <c r="H609" s="68">
        <f t="shared" si="49"/>
        <v>0</v>
      </c>
      <c r="I609" s="68">
        <f t="shared" si="50"/>
        <v>0</v>
      </c>
      <c r="J609" s="138" t="e">
        <f t="shared" si="51"/>
        <v>#DIV/0!</v>
      </c>
      <c r="K609" s="53"/>
      <c r="L609" s="53"/>
      <c r="M609" s="305"/>
    </row>
    <row r="610" spans="1:13" s="34" customFormat="1" ht="47.25">
      <c r="A610" s="35" t="s">
        <v>113</v>
      </c>
      <c r="B610" s="43" t="s">
        <v>720</v>
      </c>
      <c r="C610" s="53">
        <v>0.91</v>
      </c>
      <c r="D610" s="69">
        <v>0</v>
      </c>
      <c r="E610" s="53">
        <v>0.91</v>
      </c>
      <c r="F610" s="69">
        <v>1.3</v>
      </c>
      <c r="G610" s="69">
        <v>0</v>
      </c>
      <c r="H610" s="68">
        <f t="shared" si="49"/>
        <v>0</v>
      </c>
      <c r="I610" s="68">
        <f t="shared" si="50"/>
        <v>0.91</v>
      </c>
      <c r="J610" s="138" t="e">
        <f t="shared" si="51"/>
        <v>#DIV/0!</v>
      </c>
      <c r="K610" s="53"/>
      <c r="L610" s="53"/>
      <c r="M610" s="305"/>
    </row>
    <row r="611" spans="1:15" s="34" customFormat="1" ht="15.75">
      <c r="A611" s="35"/>
      <c r="B611" s="36" t="s">
        <v>108</v>
      </c>
      <c r="C611" s="67"/>
      <c r="D611" s="67"/>
      <c r="E611" s="67"/>
      <c r="F611" s="69"/>
      <c r="G611" s="69"/>
      <c r="H611" s="68"/>
      <c r="I611" s="68"/>
      <c r="J611" s="138"/>
      <c r="K611" s="53"/>
      <c r="L611" s="53"/>
      <c r="M611" s="305"/>
      <c r="O611" s="34" t="s">
        <v>114</v>
      </c>
    </row>
    <row r="612" spans="1:15" s="54" customFormat="1" ht="47.25">
      <c r="A612" s="35" t="s">
        <v>114</v>
      </c>
      <c r="B612" s="43" t="s">
        <v>147</v>
      </c>
      <c r="C612" s="53">
        <v>4.72</v>
      </c>
      <c r="D612" s="69">
        <v>0</v>
      </c>
      <c r="E612" s="53">
        <v>-5.76244</v>
      </c>
      <c r="F612" s="53">
        <v>0</v>
      </c>
      <c r="G612" s="69">
        <v>0</v>
      </c>
      <c r="H612" s="68">
        <f aca="true" t="shared" si="52" ref="H612:H675">C612-E612</f>
        <v>10.48244</v>
      </c>
      <c r="I612" s="68">
        <f aca="true" t="shared" si="53" ref="I612:I675">E612-D612</f>
        <v>-5.76244</v>
      </c>
      <c r="J612" s="138" t="e">
        <f aca="true" t="shared" si="54" ref="J612:J675">E612/D612</f>
        <v>#DIV/0!</v>
      </c>
      <c r="K612" s="53"/>
      <c r="L612" s="53"/>
      <c r="M612" s="305" t="s">
        <v>1054</v>
      </c>
      <c r="O612" s="34" t="s">
        <v>114</v>
      </c>
    </row>
    <row r="613" spans="1:15" s="54" customFormat="1" ht="78.75">
      <c r="A613" s="35" t="s">
        <v>114</v>
      </c>
      <c r="B613" s="43" t="s">
        <v>148</v>
      </c>
      <c r="C613" s="53">
        <v>11.783000000000001</v>
      </c>
      <c r="D613" s="69">
        <v>-1.11856</v>
      </c>
      <c r="E613" s="53">
        <v>-1.1185601600000001</v>
      </c>
      <c r="F613" s="53">
        <v>0</v>
      </c>
      <c r="G613" s="69">
        <v>0</v>
      </c>
      <c r="H613" s="68">
        <f t="shared" si="52"/>
        <v>12.90156016</v>
      </c>
      <c r="I613" s="68">
        <f t="shared" si="53"/>
        <v>-1.6000000013782767E-07</v>
      </c>
      <c r="J613" s="138">
        <f t="shared" si="54"/>
        <v>1.000000143041053</v>
      </c>
      <c r="K613" s="53"/>
      <c r="L613" s="53"/>
      <c r="M613" s="305" t="s">
        <v>1054</v>
      </c>
      <c r="O613" s="34" t="s">
        <v>114</v>
      </c>
    </row>
    <row r="614" spans="1:15" s="54" customFormat="1" ht="63">
      <c r="A614" s="35" t="s">
        <v>114</v>
      </c>
      <c r="B614" s="43" t="s">
        <v>190</v>
      </c>
      <c r="C614" s="53">
        <v>1.11856016</v>
      </c>
      <c r="D614" s="69">
        <v>0</v>
      </c>
      <c r="E614" s="53">
        <v>1.11856016</v>
      </c>
      <c r="F614" s="53">
        <v>0</v>
      </c>
      <c r="G614" s="69">
        <v>0</v>
      </c>
      <c r="H614" s="68">
        <f t="shared" si="52"/>
        <v>0</v>
      </c>
      <c r="I614" s="68">
        <f t="shared" si="53"/>
        <v>1.11856016</v>
      </c>
      <c r="J614" s="138" t="e">
        <f t="shared" si="54"/>
        <v>#DIV/0!</v>
      </c>
      <c r="K614" s="53"/>
      <c r="L614" s="53"/>
      <c r="M614" s="305" t="s">
        <v>1054</v>
      </c>
      <c r="O614" s="34" t="s">
        <v>114</v>
      </c>
    </row>
    <row r="615" spans="1:15" s="54" customFormat="1" ht="47.25">
      <c r="A615" s="35" t="s">
        <v>114</v>
      </c>
      <c r="B615" s="43" t="s">
        <v>191</v>
      </c>
      <c r="C615" s="53">
        <v>16.188</v>
      </c>
      <c r="D615" s="69">
        <v>16.18842</v>
      </c>
      <c r="E615" s="53">
        <v>11.213802532999999</v>
      </c>
      <c r="F615" s="53">
        <v>10.34650127</v>
      </c>
      <c r="G615" s="69">
        <v>0</v>
      </c>
      <c r="H615" s="68">
        <f t="shared" si="52"/>
        <v>4.974197467</v>
      </c>
      <c r="I615" s="68">
        <f t="shared" si="53"/>
        <v>-4.974617467000002</v>
      </c>
      <c r="J615" s="138">
        <f t="shared" si="54"/>
        <v>0.6927051888325111</v>
      </c>
      <c r="K615" s="53"/>
      <c r="L615" s="53"/>
      <c r="M615" s="305" t="s">
        <v>1017</v>
      </c>
      <c r="O615" s="34" t="s">
        <v>114</v>
      </c>
    </row>
    <row r="616" spans="1:15" s="54" customFormat="1" ht="31.5">
      <c r="A616" s="35" t="s">
        <v>114</v>
      </c>
      <c r="B616" s="43" t="s">
        <v>193</v>
      </c>
      <c r="C616" s="53">
        <v>3.41</v>
      </c>
      <c r="D616" s="69">
        <v>3.4102</v>
      </c>
      <c r="E616" s="53">
        <v>3.4100000018000003</v>
      </c>
      <c r="F616" s="53">
        <v>2.88983051</v>
      </c>
      <c r="G616" s="69">
        <v>2.92983051</v>
      </c>
      <c r="H616" s="68">
        <f t="shared" si="52"/>
        <v>-1.8000001489326678E-09</v>
      </c>
      <c r="I616" s="68">
        <f t="shared" si="53"/>
        <v>-0.00019999819999982904</v>
      </c>
      <c r="J616" s="138">
        <f t="shared" si="54"/>
        <v>0.9999413529411765</v>
      </c>
      <c r="K616" s="53"/>
      <c r="L616" s="53"/>
      <c r="M616" s="305"/>
      <c r="O616" s="34" t="s">
        <v>114</v>
      </c>
    </row>
    <row r="617" spans="1:15" s="54" customFormat="1" ht="31.5">
      <c r="A617" s="35" t="s">
        <v>114</v>
      </c>
      <c r="B617" s="43" t="s">
        <v>195</v>
      </c>
      <c r="C617" s="53">
        <v>4.0527999999999995</v>
      </c>
      <c r="D617" s="69">
        <v>3.79016</v>
      </c>
      <c r="E617" s="53">
        <v>3.8207566038</v>
      </c>
      <c r="F617" s="53">
        <v>3.24262103</v>
      </c>
      <c r="G617" s="69">
        <v>3.28262103</v>
      </c>
      <c r="H617" s="68">
        <f t="shared" si="52"/>
        <v>0.23204339619999947</v>
      </c>
      <c r="I617" s="68">
        <f t="shared" si="53"/>
        <v>0.030596603799999844</v>
      </c>
      <c r="J617" s="138">
        <f t="shared" si="54"/>
        <v>1.0080726417354413</v>
      </c>
      <c r="K617" s="53"/>
      <c r="L617" s="53"/>
      <c r="M617" s="305"/>
      <c r="O617" s="34" t="s">
        <v>114</v>
      </c>
    </row>
    <row r="618" spans="1:15" s="54" customFormat="1" ht="31.5">
      <c r="A618" s="35" t="s">
        <v>114</v>
      </c>
      <c r="B618" s="43" t="s">
        <v>194</v>
      </c>
      <c r="C618" s="53">
        <v>0</v>
      </c>
      <c r="D618" s="69">
        <v>0</v>
      </c>
      <c r="E618" s="53">
        <v>0</v>
      </c>
      <c r="F618" s="53">
        <v>0</v>
      </c>
      <c r="G618" s="69">
        <v>0</v>
      </c>
      <c r="H618" s="68">
        <f t="shared" si="52"/>
        <v>0</v>
      </c>
      <c r="I618" s="68">
        <f t="shared" si="53"/>
        <v>0</v>
      </c>
      <c r="J618" s="138" t="e">
        <f t="shared" si="54"/>
        <v>#DIV/0!</v>
      </c>
      <c r="K618" s="53"/>
      <c r="L618" s="53"/>
      <c r="M618" s="305"/>
      <c r="O618" s="34" t="s">
        <v>114</v>
      </c>
    </row>
    <row r="619" spans="1:15" s="54" customFormat="1" ht="47.25">
      <c r="A619" s="35" t="s">
        <v>114</v>
      </c>
      <c r="B619" s="43" t="s">
        <v>197</v>
      </c>
      <c r="C619" s="53">
        <v>0</v>
      </c>
      <c r="D619" s="69">
        <v>0</v>
      </c>
      <c r="E619" s="53">
        <v>0</v>
      </c>
      <c r="F619" s="53">
        <v>0</v>
      </c>
      <c r="G619" s="69">
        <v>0</v>
      </c>
      <c r="H619" s="68">
        <f t="shared" si="52"/>
        <v>0</v>
      </c>
      <c r="I619" s="68">
        <f t="shared" si="53"/>
        <v>0</v>
      </c>
      <c r="J619" s="138" t="e">
        <f t="shared" si="54"/>
        <v>#DIV/0!</v>
      </c>
      <c r="K619" s="53"/>
      <c r="L619" s="53"/>
      <c r="M619" s="305"/>
      <c r="O619" s="34" t="s">
        <v>114</v>
      </c>
    </row>
    <row r="620" spans="1:15" s="54" customFormat="1" ht="15.75">
      <c r="A620" s="35" t="s">
        <v>114</v>
      </c>
      <c r="B620" s="43" t="s">
        <v>192</v>
      </c>
      <c r="C620" s="53">
        <v>0</v>
      </c>
      <c r="D620" s="69">
        <v>3.54</v>
      </c>
      <c r="E620" s="53">
        <v>0</v>
      </c>
      <c r="F620" s="53">
        <v>0</v>
      </c>
      <c r="G620" s="69">
        <v>0</v>
      </c>
      <c r="H620" s="68">
        <f t="shared" si="52"/>
        <v>0</v>
      </c>
      <c r="I620" s="68">
        <f t="shared" si="53"/>
        <v>-3.54</v>
      </c>
      <c r="J620" s="138">
        <f t="shared" si="54"/>
        <v>0</v>
      </c>
      <c r="K620" s="53"/>
      <c r="L620" s="53"/>
      <c r="M620" s="305"/>
      <c r="O620" s="34" t="s">
        <v>114</v>
      </c>
    </row>
    <row r="621" spans="1:15" s="54" customFormat="1" ht="31.5">
      <c r="A621" s="35" t="s">
        <v>114</v>
      </c>
      <c r="B621" s="43" t="s">
        <v>196</v>
      </c>
      <c r="C621" s="53">
        <v>3.0184399999999996</v>
      </c>
      <c r="D621" s="69">
        <v>3.0208</v>
      </c>
      <c r="E621" s="53">
        <v>2.67624</v>
      </c>
      <c r="F621" s="53">
        <v>2.268</v>
      </c>
      <c r="G621" s="69">
        <v>2.308</v>
      </c>
      <c r="H621" s="68">
        <f t="shared" si="52"/>
        <v>0.3421999999999996</v>
      </c>
      <c r="I621" s="68">
        <f t="shared" si="53"/>
        <v>-0.34456</v>
      </c>
      <c r="J621" s="138">
        <f t="shared" si="54"/>
        <v>0.8859375</v>
      </c>
      <c r="K621" s="53"/>
      <c r="L621" s="53"/>
      <c r="M621" s="305" t="s">
        <v>1017</v>
      </c>
      <c r="O621" s="34" t="s">
        <v>114</v>
      </c>
    </row>
    <row r="622" spans="1:15" s="54" customFormat="1" ht="47.25">
      <c r="A622" s="35" t="s">
        <v>114</v>
      </c>
      <c r="B622" s="43" t="s">
        <v>152</v>
      </c>
      <c r="C622" s="53">
        <v>92.79210999999998</v>
      </c>
      <c r="D622" s="69">
        <v>0</v>
      </c>
      <c r="E622" s="53">
        <v>0</v>
      </c>
      <c r="F622" s="53">
        <v>0</v>
      </c>
      <c r="G622" s="69">
        <v>12.55331137</v>
      </c>
      <c r="H622" s="68">
        <f t="shared" si="52"/>
        <v>92.79210999999998</v>
      </c>
      <c r="I622" s="68">
        <f t="shared" si="53"/>
        <v>0</v>
      </c>
      <c r="J622" s="138" t="e">
        <f t="shared" si="54"/>
        <v>#DIV/0!</v>
      </c>
      <c r="K622" s="53"/>
      <c r="L622" s="53"/>
      <c r="M622" s="305"/>
      <c r="O622" s="34" t="s">
        <v>114</v>
      </c>
    </row>
    <row r="623" spans="1:15" s="54" customFormat="1" ht="31.5">
      <c r="A623" s="35" t="s">
        <v>114</v>
      </c>
      <c r="B623" s="43" t="s">
        <v>721</v>
      </c>
      <c r="C623" s="53">
        <v>8.03261536</v>
      </c>
      <c r="D623" s="69">
        <v>0</v>
      </c>
      <c r="E623" s="53">
        <v>2.8894765999999996</v>
      </c>
      <c r="F623" s="53">
        <v>2.66207978</v>
      </c>
      <c r="G623" s="69">
        <v>0</v>
      </c>
      <c r="H623" s="68">
        <f t="shared" si="52"/>
        <v>5.143138759999999</v>
      </c>
      <c r="I623" s="68">
        <f t="shared" si="53"/>
        <v>2.8894765999999996</v>
      </c>
      <c r="J623" s="138" t="e">
        <f t="shared" si="54"/>
        <v>#DIV/0!</v>
      </c>
      <c r="K623" s="53"/>
      <c r="L623" s="53"/>
      <c r="M623" s="306" t="s">
        <v>1024</v>
      </c>
      <c r="O623" s="34" t="s">
        <v>114</v>
      </c>
    </row>
    <row r="624" spans="1:15" s="54" customFormat="1" ht="47.25">
      <c r="A624" s="35" t="s">
        <v>114</v>
      </c>
      <c r="B624" s="43" t="s">
        <v>198</v>
      </c>
      <c r="C624" s="53">
        <v>5.883000000000001</v>
      </c>
      <c r="D624" s="69">
        <v>0</v>
      </c>
      <c r="E624" s="53">
        <v>0.16631211</v>
      </c>
      <c r="F624" s="53">
        <v>0.16642267</v>
      </c>
      <c r="G624" s="69">
        <v>0</v>
      </c>
      <c r="H624" s="68">
        <f t="shared" si="52"/>
        <v>5.716687890000001</v>
      </c>
      <c r="I624" s="68">
        <f t="shared" si="53"/>
        <v>0.16631211</v>
      </c>
      <c r="J624" s="138" t="e">
        <f t="shared" si="54"/>
        <v>#DIV/0!</v>
      </c>
      <c r="K624" s="53"/>
      <c r="L624" s="53"/>
      <c r="M624" s="305" t="s">
        <v>1019</v>
      </c>
      <c r="O624" s="34" t="s">
        <v>114</v>
      </c>
    </row>
    <row r="625" spans="1:15" s="54" customFormat="1" ht="63">
      <c r="A625" s="35" t="s">
        <v>114</v>
      </c>
      <c r="B625" s="43" t="s">
        <v>199</v>
      </c>
      <c r="C625" s="53">
        <v>7.112554380000001</v>
      </c>
      <c r="D625" s="69">
        <v>0</v>
      </c>
      <c r="E625" s="53">
        <v>0</v>
      </c>
      <c r="F625" s="53">
        <v>5.947023</v>
      </c>
      <c r="G625" s="69">
        <v>0</v>
      </c>
      <c r="H625" s="68">
        <f t="shared" si="52"/>
        <v>7.112554380000001</v>
      </c>
      <c r="I625" s="68">
        <f t="shared" si="53"/>
        <v>0</v>
      </c>
      <c r="J625" s="138" t="e">
        <f t="shared" si="54"/>
        <v>#DIV/0!</v>
      </c>
      <c r="K625" s="53"/>
      <c r="L625" s="53"/>
      <c r="M625" s="305"/>
      <c r="O625" s="34" t="s">
        <v>114</v>
      </c>
    </row>
    <row r="626" spans="1:15" s="54" customFormat="1" ht="78.75">
      <c r="A626" s="35" t="s">
        <v>114</v>
      </c>
      <c r="B626" s="43" t="s">
        <v>200</v>
      </c>
      <c r="C626" s="53">
        <v>0</v>
      </c>
      <c r="D626" s="69">
        <v>0</v>
      </c>
      <c r="E626" s="53">
        <v>0</v>
      </c>
      <c r="F626" s="53">
        <v>0</v>
      </c>
      <c r="G626" s="69">
        <v>0</v>
      </c>
      <c r="H626" s="68">
        <f t="shared" si="52"/>
        <v>0</v>
      </c>
      <c r="I626" s="68">
        <f t="shared" si="53"/>
        <v>0</v>
      </c>
      <c r="J626" s="138" t="e">
        <f t="shared" si="54"/>
        <v>#DIV/0!</v>
      </c>
      <c r="K626" s="53"/>
      <c r="L626" s="53"/>
      <c r="M626" s="305"/>
      <c r="O626" s="34" t="s">
        <v>114</v>
      </c>
    </row>
    <row r="627" spans="1:15" s="54" customFormat="1" ht="31.5">
      <c r="A627" s="35" t="s">
        <v>114</v>
      </c>
      <c r="B627" s="43" t="s">
        <v>722</v>
      </c>
      <c r="C627" s="53">
        <v>0</v>
      </c>
      <c r="D627" s="69">
        <v>0</v>
      </c>
      <c r="E627" s="53">
        <v>0</v>
      </c>
      <c r="F627" s="53">
        <v>0</v>
      </c>
      <c r="G627" s="69">
        <v>0</v>
      </c>
      <c r="H627" s="68">
        <f t="shared" si="52"/>
        <v>0</v>
      </c>
      <c r="I627" s="68">
        <f t="shared" si="53"/>
        <v>0</v>
      </c>
      <c r="J627" s="138" t="e">
        <f t="shared" si="54"/>
        <v>#DIV/0!</v>
      </c>
      <c r="K627" s="53"/>
      <c r="L627" s="53"/>
      <c r="M627" s="305"/>
      <c r="O627" s="34" t="s">
        <v>114</v>
      </c>
    </row>
    <row r="628" spans="1:15" s="54" customFormat="1" ht="31.5">
      <c r="A628" s="35" t="s">
        <v>114</v>
      </c>
      <c r="B628" s="43" t="s">
        <v>723</v>
      </c>
      <c r="C628" s="53">
        <v>0</v>
      </c>
      <c r="D628" s="69">
        <v>0</v>
      </c>
      <c r="E628" s="53">
        <v>0</v>
      </c>
      <c r="F628" s="53">
        <v>0</v>
      </c>
      <c r="G628" s="69">
        <v>0</v>
      </c>
      <c r="H628" s="68">
        <f t="shared" si="52"/>
        <v>0</v>
      </c>
      <c r="I628" s="68">
        <f t="shared" si="53"/>
        <v>0</v>
      </c>
      <c r="J628" s="138" t="e">
        <f t="shared" si="54"/>
        <v>#DIV/0!</v>
      </c>
      <c r="K628" s="53"/>
      <c r="L628" s="53"/>
      <c r="M628" s="305"/>
      <c r="O628" s="34" t="s">
        <v>114</v>
      </c>
    </row>
    <row r="629" spans="1:15" s="54" customFormat="1" ht="47.25">
      <c r="A629" s="35" t="s">
        <v>114</v>
      </c>
      <c r="B629" s="43" t="s">
        <v>724</v>
      </c>
      <c r="C629" s="53">
        <v>334.95099999999996</v>
      </c>
      <c r="D629" s="69">
        <v>0</v>
      </c>
      <c r="E629" s="53">
        <v>0</v>
      </c>
      <c r="F629" s="53">
        <v>0</v>
      </c>
      <c r="G629" s="69">
        <v>0</v>
      </c>
      <c r="H629" s="68">
        <f t="shared" si="52"/>
        <v>334.95099999999996</v>
      </c>
      <c r="I629" s="68">
        <f t="shared" si="53"/>
        <v>0</v>
      </c>
      <c r="J629" s="138" t="e">
        <f t="shared" si="54"/>
        <v>#DIV/0!</v>
      </c>
      <c r="K629" s="53"/>
      <c r="L629" s="53"/>
      <c r="M629" s="305"/>
      <c r="O629" s="34" t="s">
        <v>114</v>
      </c>
    </row>
    <row r="630" spans="1:15" s="54" customFormat="1" ht="31.5">
      <c r="A630" s="35" t="s">
        <v>114</v>
      </c>
      <c r="B630" s="43" t="s">
        <v>725</v>
      </c>
      <c r="C630" s="53">
        <v>23.599999999999998</v>
      </c>
      <c r="D630" s="69">
        <v>23.599999999999998</v>
      </c>
      <c r="E630" s="53">
        <v>0</v>
      </c>
      <c r="F630" s="53">
        <v>0</v>
      </c>
      <c r="G630" s="69">
        <v>0</v>
      </c>
      <c r="H630" s="68">
        <f t="shared" si="52"/>
        <v>23.599999999999998</v>
      </c>
      <c r="I630" s="68">
        <f t="shared" si="53"/>
        <v>-23.599999999999998</v>
      </c>
      <c r="J630" s="138">
        <f t="shared" si="54"/>
        <v>0</v>
      </c>
      <c r="K630" s="53"/>
      <c r="L630" s="53"/>
      <c r="M630" s="305" t="s">
        <v>1017</v>
      </c>
      <c r="O630" s="34" t="s">
        <v>114</v>
      </c>
    </row>
    <row r="631" spans="1:15" s="54" customFormat="1" ht="15.75">
      <c r="A631" s="35" t="s">
        <v>114</v>
      </c>
      <c r="B631" s="43" t="s">
        <v>201</v>
      </c>
      <c r="C631" s="53">
        <v>0.02621148</v>
      </c>
      <c r="D631" s="69">
        <v>0</v>
      </c>
      <c r="E631" s="53">
        <v>0.02599096</v>
      </c>
      <c r="F631" s="53">
        <v>0.026211810000000002</v>
      </c>
      <c r="G631" s="69">
        <v>0</v>
      </c>
      <c r="H631" s="68">
        <f t="shared" si="52"/>
        <v>0.00022051999999999836</v>
      </c>
      <c r="I631" s="68">
        <f t="shared" si="53"/>
        <v>0.02599096</v>
      </c>
      <c r="J631" s="138" t="e">
        <f t="shared" si="54"/>
        <v>#DIV/0!</v>
      </c>
      <c r="K631" s="53"/>
      <c r="L631" s="53"/>
      <c r="M631" s="305"/>
      <c r="O631" s="34" t="s">
        <v>114</v>
      </c>
    </row>
    <row r="632" spans="1:15" s="54" customFormat="1" ht="78.75">
      <c r="A632" s="35" t="s">
        <v>114</v>
      </c>
      <c r="B632" s="43" t="s">
        <v>202</v>
      </c>
      <c r="C632" s="53">
        <v>0</v>
      </c>
      <c r="D632" s="69">
        <v>0</v>
      </c>
      <c r="E632" s="53">
        <v>0</v>
      </c>
      <c r="F632" s="53">
        <v>0</v>
      </c>
      <c r="G632" s="69">
        <v>0</v>
      </c>
      <c r="H632" s="68">
        <f t="shared" si="52"/>
        <v>0</v>
      </c>
      <c r="I632" s="68">
        <f t="shared" si="53"/>
        <v>0</v>
      </c>
      <c r="J632" s="138" t="e">
        <f t="shared" si="54"/>
        <v>#DIV/0!</v>
      </c>
      <c r="K632" s="53"/>
      <c r="L632" s="53"/>
      <c r="M632" s="305"/>
      <c r="O632" s="34" t="s">
        <v>114</v>
      </c>
    </row>
    <row r="633" spans="1:15" s="54" customFormat="1" ht="31.5">
      <c r="A633" s="35" t="s">
        <v>114</v>
      </c>
      <c r="B633" s="43" t="s">
        <v>726</v>
      </c>
      <c r="C633" s="53">
        <v>9.131</v>
      </c>
      <c r="D633" s="69">
        <v>9.13084</v>
      </c>
      <c r="E633" s="53">
        <v>0</v>
      </c>
      <c r="F633" s="53">
        <v>0</v>
      </c>
      <c r="G633" s="69">
        <v>0</v>
      </c>
      <c r="H633" s="68">
        <f t="shared" si="52"/>
        <v>9.131</v>
      </c>
      <c r="I633" s="68">
        <f t="shared" si="53"/>
        <v>-9.13084</v>
      </c>
      <c r="J633" s="138">
        <f t="shared" si="54"/>
        <v>0</v>
      </c>
      <c r="K633" s="53"/>
      <c r="L633" s="53"/>
      <c r="M633" s="305" t="s">
        <v>1017</v>
      </c>
      <c r="O633" s="34" t="s">
        <v>114</v>
      </c>
    </row>
    <row r="634" spans="1:15" s="54" customFormat="1" ht="31.5">
      <c r="A634" s="35" t="s">
        <v>114</v>
      </c>
      <c r="B634" s="43" t="s">
        <v>727</v>
      </c>
      <c r="C634" s="53">
        <v>2.637</v>
      </c>
      <c r="D634" s="69">
        <v>2.63612</v>
      </c>
      <c r="E634" s="53">
        <v>1.41128602105</v>
      </c>
      <c r="F634" s="53">
        <v>1.35267727</v>
      </c>
      <c r="G634" s="69">
        <v>1.35267727</v>
      </c>
      <c r="H634" s="68">
        <f t="shared" si="52"/>
        <v>1.22571397895</v>
      </c>
      <c r="I634" s="68">
        <f t="shared" si="53"/>
        <v>-1.22483397895</v>
      </c>
      <c r="J634" s="138">
        <f t="shared" si="54"/>
        <v>0.5353648623924556</v>
      </c>
      <c r="K634" s="53"/>
      <c r="L634" s="53"/>
      <c r="M634" s="305" t="s">
        <v>1017</v>
      </c>
      <c r="O634" s="34"/>
    </row>
    <row r="635" spans="1:15" s="54" customFormat="1" ht="47.25">
      <c r="A635" s="35" t="s">
        <v>114</v>
      </c>
      <c r="B635" s="43" t="s">
        <v>728</v>
      </c>
      <c r="C635" s="53">
        <v>4.552</v>
      </c>
      <c r="D635" s="69">
        <v>4.55126</v>
      </c>
      <c r="E635" s="53">
        <v>0</v>
      </c>
      <c r="F635" s="53">
        <v>1.08929287</v>
      </c>
      <c r="G635" s="69">
        <v>0</v>
      </c>
      <c r="H635" s="68">
        <f t="shared" si="52"/>
        <v>4.552</v>
      </c>
      <c r="I635" s="68">
        <f t="shared" si="53"/>
        <v>-4.55126</v>
      </c>
      <c r="J635" s="138">
        <f t="shared" si="54"/>
        <v>0</v>
      </c>
      <c r="K635" s="53"/>
      <c r="L635" s="53"/>
      <c r="M635" s="305" t="s">
        <v>1017</v>
      </c>
      <c r="O635" s="34"/>
    </row>
    <row r="636" spans="1:15" s="54" customFormat="1" ht="31.5">
      <c r="A636" s="35" t="s">
        <v>114</v>
      </c>
      <c r="B636" s="43" t="s">
        <v>729</v>
      </c>
      <c r="C636" s="53">
        <v>0.1758</v>
      </c>
      <c r="D636" s="69">
        <v>0.17581999999999998</v>
      </c>
      <c r="E636" s="53">
        <v>0</v>
      </c>
      <c r="F636" s="53">
        <v>0</v>
      </c>
      <c r="G636" s="69">
        <v>0</v>
      </c>
      <c r="H636" s="68">
        <f t="shared" si="52"/>
        <v>0.1758</v>
      </c>
      <c r="I636" s="68">
        <f t="shared" si="53"/>
        <v>-0.17581999999999998</v>
      </c>
      <c r="J636" s="138">
        <f t="shared" si="54"/>
        <v>0</v>
      </c>
      <c r="K636" s="53"/>
      <c r="L636" s="53"/>
      <c r="M636" s="305" t="s">
        <v>1017</v>
      </c>
      <c r="O636" s="34"/>
    </row>
    <row r="637" spans="1:15" s="54" customFormat="1" ht="31.5">
      <c r="A637" s="35" t="s">
        <v>114</v>
      </c>
      <c r="B637" s="43" t="s">
        <v>730</v>
      </c>
      <c r="C637" s="53">
        <v>2.169</v>
      </c>
      <c r="D637" s="69">
        <v>2.16884</v>
      </c>
      <c r="E637" s="53">
        <v>0</v>
      </c>
      <c r="F637" s="53">
        <v>0</v>
      </c>
      <c r="G637" s="69">
        <v>0</v>
      </c>
      <c r="H637" s="68">
        <f t="shared" si="52"/>
        <v>2.169</v>
      </c>
      <c r="I637" s="68">
        <f t="shared" si="53"/>
        <v>-2.16884</v>
      </c>
      <c r="J637" s="138">
        <f t="shared" si="54"/>
        <v>0</v>
      </c>
      <c r="K637" s="53"/>
      <c r="L637" s="53"/>
      <c r="M637" s="305" t="s">
        <v>1017</v>
      </c>
      <c r="O637" s="34"/>
    </row>
    <row r="638" spans="1:15" s="54" customFormat="1" ht="47.25">
      <c r="A638" s="35" t="s">
        <v>114</v>
      </c>
      <c r="B638" s="43" t="s">
        <v>731</v>
      </c>
      <c r="C638" s="53">
        <v>1.41</v>
      </c>
      <c r="D638" s="69">
        <v>1.4101</v>
      </c>
      <c r="E638" s="53">
        <v>0</v>
      </c>
      <c r="F638" s="53">
        <v>0.62576622</v>
      </c>
      <c r="G638" s="69">
        <v>0</v>
      </c>
      <c r="H638" s="68">
        <f t="shared" si="52"/>
        <v>1.41</v>
      </c>
      <c r="I638" s="68">
        <f t="shared" si="53"/>
        <v>-1.4101</v>
      </c>
      <c r="J638" s="138">
        <f t="shared" si="54"/>
        <v>0</v>
      </c>
      <c r="K638" s="53"/>
      <c r="L638" s="53"/>
      <c r="M638" s="305" t="s">
        <v>1017</v>
      </c>
      <c r="O638" s="34"/>
    </row>
    <row r="639" spans="1:15" s="54" customFormat="1" ht="31.5">
      <c r="A639" s="35" t="s">
        <v>114</v>
      </c>
      <c r="B639" s="43" t="s">
        <v>732</v>
      </c>
      <c r="C639" s="53">
        <v>0.995</v>
      </c>
      <c r="D639" s="69">
        <v>0.99474</v>
      </c>
      <c r="E639" s="53">
        <v>0</v>
      </c>
      <c r="F639" s="53">
        <v>0</v>
      </c>
      <c r="G639" s="69">
        <v>0</v>
      </c>
      <c r="H639" s="68">
        <f t="shared" si="52"/>
        <v>0.995</v>
      </c>
      <c r="I639" s="68">
        <f t="shared" si="53"/>
        <v>-0.99474</v>
      </c>
      <c r="J639" s="138">
        <f t="shared" si="54"/>
        <v>0</v>
      </c>
      <c r="K639" s="53"/>
      <c r="L639" s="53"/>
      <c r="M639" s="305" t="s">
        <v>1017</v>
      </c>
      <c r="O639" s="34"/>
    </row>
    <row r="640" spans="1:15" s="54" customFormat="1" ht="31.5">
      <c r="A640" s="35" t="s">
        <v>114</v>
      </c>
      <c r="B640" s="43" t="s">
        <v>733</v>
      </c>
      <c r="C640" s="53">
        <v>1.0844</v>
      </c>
      <c r="D640" s="69">
        <v>1.08442</v>
      </c>
      <c r="E640" s="53">
        <v>0</v>
      </c>
      <c r="F640" s="53">
        <v>0</v>
      </c>
      <c r="G640" s="69">
        <v>0</v>
      </c>
      <c r="H640" s="68">
        <f t="shared" si="52"/>
        <v>1.0844</v>
      </c>
      <c r="I640" s="68">
        <f t="shared" si="53"/>
        <v>-1.08442</v>
      </c>
      <c r="J640" s="138">
        <f t="shared" si="54"/>
        <v>0</v>
      </c>
      <c r="K640" s="53"/>
      <c r="L640" s="53"/>
      <c r="M640" s="305" t="s">
        <v>1017</v>
      </c>
      <c r="O640" s="34"/>
    </row>
    <row r="641" spans="1:15" s="54" customFormat="1" ht="31.5">
      <c r="A641" s="35" t="s">
        <v>114</v>
      </c>
      <c r="B641" s="43" t="s">
        <v>734</v>
      </c>
      <c r="C641" s="53">
        <v>0.5947</v>
      </c>
      <c r="D641" s="69">
        <v>0.59472</v>
      </c>
      <c r="E641" s="53">
        <v>0</v>
      </c>
      <c r="F641" s="53">
        <v>0</v>
      </c>
      <c r="G641" s="69">
        <v>0</v>
      </c>
      <c r="H641" s="68">
        <f t="shared" si="52"/>
        <v>0.5947</v>
      </c>
      <c r="I641" s="68">
        <f t="shared" si="53"/>
        <v>-0.59472</v>
      </c>
      <c r="J641" s="138">
        <f t="shared" si="54"/>
        <v>0</v>
      </c>
      <c r="K641" s="53"/>
      <c r="L641" s="53"/>
      <c r="M641" s="305" t="s">
        <v>1017</v>
      </c>
      <c r="O641" s="34"/>
    </row>
    <row r="642" spans="1:15" s="54" customFormat="1" ht="47.25">
      <c r="A642" s="35" t="s">
        <v>114</v>
      </c>
      <c r="B642" s="43" t="s">
        <v>735</v>
      </c>
      <c r="C642" s="53">
        <v>0.5747</v>
      </c>
      <c r="D642" s="69">
        <v>0.57466</v>
      </c>
      <c r="E642" s="53">
        <v>0</v>
      </c>
      <c r="F642" s="53">
        <v>0.3734153</v>
      </c>
      <c r="G642" s="69">
        <v>0</v>
      </c>
      <c r="H642" s="68">
        <f t="shared" si="52"/>
        <v>0.5747</v>
      </c>
      <c r="I642" s="68">
        <f t="shared" si="53"/>
        <v>-0.57466</v>
      </c>
      <c r="J642" s="138">
        <f t="shared" si="54"/>
        <v>0</v>
      </c>
      <c r="K642" s="53"/>
      <c r="L642" s="53"/>
      <c r="M642" s="305" t="s">
        <v>1017</v>
      </c>
      <c r="O642" s="34"/>
    </row>
    <row r="643" spans="1:15" s="54" customFormat="1" ht="31.5">
      <c r="A643" s="35" t="s">
        <v>114</v>
      </c>
      <c r="B643" s="43" t="s">
        <v>736</v>
      </c>
      <c r="C643" s="53">
        <v>0.0885</v>
      </c>
      <c r="D643" s="69">
        <v>0.08790999999999999</v>
      </c>
      <c r="E643" s="53">
        <v>0</v>
      </c>
      <c r="F643" s="53">
        <v>0</v>
      </c>
      <c r="G643" s="69">
        <v>0</v>
      </c>
      <c r="H643" s="68">
        <f t="shared" si="52"/>
        <v>0.0885</v>
      </c>
      <c r="I643" s="68">
        <f t="shared" si="53"/>
        <v>-0.08790999999999999</v>
      </c>
      <c r="J643" s="138">
        <f t="shared" si="54"/>
        <v>0</v>
      </c>
      <c r="K643" s="53"/>
      <c r="L643" s="53"/>
      <c r="M643" s="305" t="s">
        <v>1017</v>
      </c>
      <c r="O643" s="34"/>
    </row>
    <row r="644" spans="1:15" s="54" customFormat="1" ht="63">
      <c r="A644" s="35" t="s">
        <v>114</v>
      </c>
      <c r="B644" s="43" t="s">
        <v>737</v>
      </c>
      <c r="C644" s="53">
        <v>0.3953</v>
      </c>
      <c r="D644" s="69">
        <v>0.39529999999999993</v>
      </c>
      <c r="E644" s="53">
        <v>0</v>
      </c>
      <c r="F644" s="53">
        <v>0</v>
      </c>
      <c r="G644" s="69">
        <v>0</v>
      </c>
      <c r="H644" s="68">
        <f t="shared" si="52"/>
        <v>0.3953</v>
      </c>
      <c r="I644" s="68">
        <f t="shared" si="53"/>
        <v>-0.39529999999999993</v>
      </c>
      <c r="J644" s="138">
        <f t="shared" si="54"/>
        <v>0</v>
      </c>
      <c r="K644" s="53"/>
      <c r="L644" s="53"/>
      <c r="M644" s="305" t="s">
        <v>1017</v>
      </c>
      <c r="O644" s="34"/>
    </row>
    <row r="645" spans="1:15" s="54" customFormat="1" ht="47.25">
      <c r="A645" s="35" t="s">
        <v>114</v>
      </c>
      <c r="B645" s="43" t="s">
        <v>738</v>
      </c>
      <c r="C645" s="53">
        <v>0.806355</v>
      </c>
      <c r="D645" s="69">
        <v>0.8024</v>
      </c>
      <c r="E645" s="53">
        <v>0.8063550032000001</v>
      </c>
      <c r="F645" s="53">
        <v>0.68426946</v>
      </c>
      <c r="G645" s="69">
        <v>0.68426946</v>
      </c>
      <c r="H645" s="68">
        <f t="shared" si="52"/>
        <v>-3.2000000427245823E-09</v>
      </c>
      <c r="I645" s="68">
        <f t="shared" si="53"/>
        <v>0.0039550032000000845</v>
      </c>
      <c r="J645" s="138">
        <f t="shared" si="54"/>
        <v>1.004928967098704</v>
      </c>
      <c r="K645" s="53"/>
      <c r="L645" s="53"/>
      <c r="M645" s="305"/>
      <c r="O645" s="34"/>
    </row>
    <row r="646" spans="1:15" s="54" customFormat="1" ht="47.25">
      <c r="A646" s="35" t="s">
        <v>114</v>
      </c>
      <c r="B646" s="43" t="s">
        <v>204</v>
      </c>
      <c r="C646" s="53">
        <v>0.59</v>
      </c>
      <c r="D646" s="69">
        <v>0.59</v>
      </c>
      <c r="E646" s="53">
        <v>0</v>
      </c>
      <c r="F646" s="53">
        <v>0.42504899</v>
      </c>
      <c r="G646" s="69">
        <v>0</v>
      </c>
      <c r="H646" s="68">
        <f t="shared" si="52"/>
        <v>0.59</v>
      </c>
      <c r="I646" s="68">
        <f t="shared" si="53"/>
        <v>-0.59</v>
      </c>
      <c r="J646" s="138">
        <f t="shared" si="54"/>
        <v>0</v>
      </c>
      <c r="K646" s="53"/>
      <c r="L646" s="53"/>
      <c r="M646" s="305" t="s">
        <v>1017</v>
      </c>
      <c r="O646" s="34"/>
    </row>
    <row r="647" spans="1:15" s="54" customFormat="1" ht="47.25">
      <c r="A647" s="35" t="s">
        <v>114</v>
      </c>
      <c r="B647" s="43" t="s">
        <v>739</v>
      </c>
      <c r="C647" s="53">
        <v>0.201</v>
      </c>
      <c r="D647" s="69">
        <v>0.2006</v>
      </c>
      <c r="E647" s="53">
        <v>0</v>
      </c>
      <c r="F647" s="53">
        <v>0</v>
      </c>
      <c r="G647" s="69">
        <v>0</v>
      </c>
      <c r="H647" s="68">
        <f t="shared" si="52"/>
        <v>0.201</v>
      </c>
      <c r="I647" s="68">
        <f t="shared" si="53"/>
        <v>-0.2006</v>
      </c>
      <c r="J647" s="138">
        <f t="shared" si="54"/>
        <v>0</v>
      </c>
      <c r="K647" s="53"/>
      <c r="L647" s="53"/>
      <c r="M647" s="305" t="s">
        <v>1017</v>
      </c>
      <c r="O647" s="34"/>
    </row>
    <row r="648" spans="1:15" s="54" customFormat="1" ht="31.5">
      <c r="A648" s="35" t="s">
        <v>114</v>
      </c>
      <c r="B648" s="43" t="s">
        <v>740</v>
      </c>
      <c r="C648" s="53">
        <v>0.0885</v>
      </c>
      <c r="D648" s="69">
        <v>0.0885</v>
      </c>
      <c r="E648" s="53">
        <v>0</v>
      </c>
      <c r="F648" s="53">
        <v>0</v>
      </c>
      <c r="G648" s="69">
        <v>0</v>
      </c>
      <c r="H648" s="68">
        <f t="shared" si="52"/>
        <v>0.0885</v>
      </c>
      <c r="I648" s="68">
        <f t="shared" si="53"/>
        <v>-0.0885</v>
      </c>
      <c r="J648" s="138">
        <f t="shared" si="54"/>
        <v>0</v>
      </c>
      <c r="K648" s="53"/>
      <c r="L648" s="53"/>
      <c r="M648" s="305" t="s">
        <v>1017</v>
      </c>
      <c r="O648" s="34"/>
    </row>
    <row r="649" spans="1:15" s="54" customFormat="1" ht="31.5">
      <c r="A649" s="35" t="s">
        <v>114</v>
      </c>
      <c r="B649" s="43" t="s">
        <v>741</v>
      </c>
      <c r="C649" s="53">
        <v>0</v>
      </c>
      <c r="D649" s="69">
        <v>1.77</v>
      </c>
      <c r="E649" s="53">
        <v>0</v>
      </c>
      <c r="F649" s="53">
        <v>0</v>
      </c>
      <c r="G649" s="69">
        <v>0</v>
      </c>
      <c r="H649" s="68">
        <f t="shared" si="52"/>
        <v>0</v>
      </c>
      <c r="I649" s="68">
        <f t="shared" si="53"/>
        <v>-1.77</v>
      </c>
      <c r="J649" s="138">
        <f t="shared" si="54"/>
        <v>0</v>
      </c>
      <c r="K649" s="53"/>
      <c r="L649" s="53"/>
      <c r="M649" s="305" t="s">
        <v>1017</v>
      </c>
      <c r="O649" s="34"/>
    </row>
    <row r="650" spans="1:15" s="54" customFormat="1" ht="47.25">
      <c r="A650" s="35" t="s">
        <v>114</v>
      </c>
      <c r="B650" s="43" t="s">
        <v>203</v>
      </c>
      <c r="C650" s="53">
        <v>0</v>
      </c>
      <c r="D650" s="69">
        <v>0</v>
      </c>
      <c r="E650" s="53">
        <v>0</v>
      </c>
      <c r="F650" s="53">
        <v>0</v>
      </c>
      <c r="G650" s="69">
        <v>0</v>
      </c>
      <c r="H650" s="68">
        <f t="shared" si="52"/>
        <v>0</v>
      </c>
      <c r="I650" s="68">
        <f t="shared" si="53"/>
        <v>0</v>
      </c>
      <c r="J650" s="138" t="e">
        <f t="shared" si="54"/>
        <v>#DIV/0!</v>
      </c>
      <c r="K650" s="53"/>
      <c r="L650" s="53"/>
      <c r="M650" s="305"/>
      <c r="O650" s="34"/>
    </row>
    <row r="651" spans="1:15" s="54" customFormat="1" ht="15.75">
      <c r="A651" s="35" t="s">
        <v>114</v>
      </c>
      <c r="B651" s="43" t="s">
        <v>742</v>
      </c>
      <c r="C651" s="53">
        <v>0</v>
      </c>
      <c r="D651" s="69">
        <v>0</v>
      </c>
      <c r="E651" s="53">
        <v>0</v>
      </c>
      <c r="F651" s="53">
        <v>0</v>
      </c>
      <c r="G651" s="69">
        <v>0</v>
      </c>
      <c r="H651" s="68">
        <f t="shared" si="52"/>
        <v>0</v>
      </c>
      <c r="I651" s="68">
        <f t="shared" si="53"/>
        <v>0</v>
      </c>
      <c r="J651" s="138" t="e">
        <f t="shared" si="54"/>
        <v>#DIV/0!</v>
      </c>
      <c r="K651" s="53"/>
      <c r="L651" s="53"/>
      <c r="M651" s="305"/>
      <c r="O651" s="34"/>
    </row>
    <row r="652" spans="1:15" s="54" customFormat="1" ht="63">
      <c r="A652" s="35" t="s">
        <v>114</v>
      </c>
      <c r="B652" s="43" t="s">
        <v>743</v>
      </c>
      <c r="C652" s="53">
        <v>1.570128</v>
      </c>
      <c r="D652" s="69">
        <v>2.17002</v>
      </c>
      <c r="E652" s="53">
        <v>1.570127982</v>
      </c>
      <c r="F652" s="53">
        <v>1.40145545</v>
      </c>
      <c r="G652" s="69">
        <v>0</v>
      </c>
      <c r="H652" s="68">
        <f t="shared" si="52"/>
        <v>1.7999999935014444E-08</v>
      </c>
      <c r="I652" s="68">
        <f t="shared" si="53"/>
        <v>-0.599892018</v>
      </c>
      <c r="J652" s="138">
        <f t="shared" si="54"/>
        <v>0.7235546133215363</v>
      </c>
      <c r="K652" s="53"/>
      <c r="L652" s="53"/>
      <c r="M652" s="305" t="s">
        <v>1017</v>
      </c>
      <c r="O652" s="34"/>
    </row>
    <row r="653" spans="1:15" s="54" customFormat="1" ht="15.75">
      <c r="A653" s="35" t="s">
        <v>114</v>
      </c>
      <c r="B653" s="43" t="s">
        <v>744</v>
      </c>
      <c r="C653" s="53">
        <v>1.019</v>
      </c>
      <c r="D653" s="69">
        <v>0</v>
      </c>
      <c r="E653" s="53">
        <v>0</v>
      </c>
      <c r="F653" s="53">
        <v>0</v>
      </c>
      <c r="G653" s="69">
        <v>0</v>
      </c>
      <c r="H653" s="68">
        <f t="shared" si="52"/>
        <v>1.019</v>
      </c>
      <c r="I653" s="68">
        <f t="shared" si="53"/>
        <v>0</v>
      </c>
      <c r="J653" s="138" t="e">
        <f t="shared" si="54"/>
        <v>#DIV/0!</v>
      </c>
      <c r="K653" s="53"/>
      <c r="L653" s="53"/>
      <c r="M653" s="305"/>
      <c r="O653" s="34"/>
    </row>
    <row r="654" spans="1:15" s="54" customFormat="1" ht="31.5">
      <c r="A654" s="35" t="s">
        <v>114</v>
      </c>
      <c r="B654" s="43" t="s">
        <v>745</v>
      </c>
      <c r="C654" s="53">
        <v>0.10719333</v>
      </c>
      <c r="D654" s="69">
        <v>0</v>
      </c>
      <c r="E654" s="53">
        <v>0.10719332999999999</v>
      </c>
      <c r="F654" s="53">
        <v>0.00066629</v>
      </c>
      <c r="G654" s="69">
        <v>0</v>
      </c>
      <c r="H654" s="68">
        <f t="shared" si="52"/>
        <v>0</v>
      </c>
      <c r="I654" s="68">
        <f t="shared" si="53"/>
        <v>0.10719332999999999</v>
      </c>
      <c r="J654" s="138" t="e">
        <f t="shared" si="54"/>
        <v>#DIV/0!</v>
      </c>
      <c r="K654" s="53"/>
      <c r="L654" s="53"/>
      <c r="M654" s="305"/>
      <c r="O654" s="34"/>
    </row>
    <row r="655" spans="1:15" s="54" customFormat="1" ht="15.75">
      <c r="A655" s="35" t="s">
        <v>114</v>
      </c>
      <c r="B655" s="43" t="s">
        <v>181</v>
      </c>
      <c r="C655" s="53">
        <v>0</v>
      </c>
      <c r="D655" s="69">
        <v>0</v>
      </c>
      <c r="E655" s="53">
        <v>0</v>
      </c>
      <c r="F655" s="53">
        <v>0</v>
      </c>
      <c r="G655" s="69">
        <v>0</v>
      </c>
      <c r="H655" s="68">
        <f t="shared" si="52"/>
        <v>0</v>
      </c>
      <c r="I655" s="68">
        <f t="shared" si="53"/>
        <v>0</v>
      </c>
      <c r="J655" s="138" t="e">
        <f t="shared" si="54"/>
        <v>#DIV/0!</v>
      </c>
      <c r="K655" s="53"/>
      <c r="L655" s="53"/>
      <c r="M655" s="305"/>
      <c r="O655" s="34" t="s">
        <v>114</v>
      </c>
    </row>
    <row r="656" spans="1:15" s="54" customFormat="1" ht="31.5">
      <c r="A656" s="35" t="s">
        <v>114</v>
      </c>
      <c r="B656" s="43" t="s">
        <v>502</v>
      </c>
      <c r="C656" s="53">
        <v>7.59684</v>
      </c>
      <c r="D656" s="69">
        <v>0</v>
      </c>
      <c r="E656" s="53">
        <v>0</v>
      </c>
      <c r="F656" s="53">
        <v>0</v>
      </c>
      <c r="G656" s="69">
        <v>0</v>
      </c>
      <c r="H656" s="68">
        <f t="shared" si="52"/>
        <v>7.59684</v>
      </c>
      <c r="I656" s="68">
        <f t="shared" si="53"/>
        <v>0</v>
      </c>
      <c r="J656" s="138" t="e">
        <f t="shared" si="54"/>
        <v>#DIV/0!</v>
      </c>
      <c r="K656" s="53"/>
      <c r="L656" s="53"/>
      <c r="M656" s="305"/>
      <c r="O656" s="34" t="s">
        <v>114</v>
      </c>
    </row>
    <row r="657" spans="1:15" s="54" customFormat="1" ht="31.5">
      <c r="A657" s="35" t="s">
        <v>114</v>
      </c>
      <c r="B657" s="43" t="s">
        <v>503</v>
      </c>
      <c r="C657" s="53">
        <v>1.8644</v>
      </c>
      <c r="D657" s="69">
        <v>0.4661</v>
      </c>
      <c r="E657" s="53">
        <v>0</v>
      </c>
      <c r="F657" s="53">
        <v>0</v>
      </c>
      <c r="G657" s="69">
        <v>0</v>
      </c>
      <c r="H657" s="68">
        <f t="shared" si="52"/>
        <v>1.8644</v>
      </c>
      <c r="I657" s="68">
        <f t="shared" si="53"/>
        <v>-0.4661</v>
      </c>
      <c r="J657" s="138">
        <f t="shared" si="54"/>
        <v>0</v>
      </c>
      <c r="K657" s="53"/>
      <c r="L657" s="53"/>
      <c r="M657" s="305" t="s">
        <v>1017</v>
      </c>
      <c r="O657" s="34" t="s">
        <v>114</v>
      </c>
    </row>
    <row r="658" spans="1:15" s="54" customFormat="1" ht="31.5">
      <c r="A658" s="35" t="s">
        <v>114</v>
      </c>
      <c r="B658" s="43" t="s">
        <v>746</v>
      </c>
      <c r="C658" s="53">
        <v>2.794</v>
      </c>
      <c r="D658" s="69">
        <v>1.6696102699999997</v>
      </c>
      <c r="E658" s="53">
        <v>0</v>
      </c>
      <c r="F658" s="53">
        <v>0</v>
      </c>
      <c r="G658" s="69">
        <v>0</v>
      </c>
      <c r="H658" s="68">
        <f t="shared" si="52"/>
        <v>2.794</v>
      </c>
      <c r="I658" s="68">
        <f t="shared" si="53"/>
        <v>-1.6696102699999997</v>
      </c>
      <c r="J658" s="138">
        <f t="shared" si="54"/>
        <v>0</v>
      </c>
      <c r="K658" s="53"/>
      <c r="L658" s="53"/>
      <c r="M658" s="305" t="s">
        <v>1017</v>
      </c>
      <c r="O658" s="34" t="s">
        <v>114</v>
      </c>
    </row>
    <row r="659" spans="1:15" s="54" customFormat="1" ht="31.5">
      <c r="A659" s="35" t="s">
        <v>114</v>
      </c>
      <c r="B659" s="43" t="s">
        <v>747</v>
      </c>
      <c r="C659" s="53">
        <v>1.8010000000000004</v>
      </c>
      <c r="D659" s="69">
        <v>0.3666516800000002</v>
      </c>
      <c r="E659" s="53">
        <v>0</v>
      </c>
      <c r="F659" s="53">
        <v>0</v>
      </c>
      <c r="G659" s="69">
        <v>0</v>
      </c>
      <c r="H659" s="68">
        <f t="shared" si="52"/>
        <v>1.8010000000000004</v>
      </c>
      <c r="I659" s="68">
        <f t="shared" si="53"/>
        <v>-0.3666516800000002</v>
      </c>
      <c r="J659" s="138">
        <f t="shared" si="54"/>
        <v>0</v>
      </c>
      <c r="K659" s="53"/>
      <c r="L659" s="53"/>
      <c r="M659" s="305" t="s">
        <v>1017</v>
      </c>
      <c r="O659" s="34" t="s">
        <v>114</v>
      </c>
    </row>
    <row r="660" spans="1:15" s="54" customFormat="1" ht="31.5">
      <c r="A660" s="35" t="s">
        <v>114</v>
      </c>
      <c r="B660" s="43" t="s">
        <v>748</v>
      </c>
      <c r="C660" s="53">
        <v>3.609000000000001</v>
      </c>
      <c r="D660" s="69">
        <v>2.2729051</v>
      </c>
      <c r="E660" s="53">
        <v>0</v>
      </c>
      <c r="F660" s="53">
        <v>0</v>
      </c>
      <c r="G660" s="69">
        <v>0</v>
      </c>
      <c r="H660" s="68">
        <f t="shared" si="52"/>
        <v>3.609000000000001</v>
      </c>
      <c r="I660" s="68">
        <f t="shared" si="53"/>
        <v>-2.2729051</v>
      </c>
      <c r="J660" s="138">
        <f t="shared" si="54"/>
        <v>0</v>
      </c>
      <c r="K660" s="53"/>
      <c r="L660" s="53"/>
      <c r="M660" s="305" t="s">
        <v>1017</v>
      </c>
      <c r="O660" s="34" t="s">
        <v>114</v>
      </c>
    </row>
    <row r="661" spans="1:15" s="54" customFormat="1" ht="31.5">
      <c r="A661" s="35" t="s">
        <v>114</v>
      </c>
      <c r="B661" s="43" t="s">
        <v>749</v>
      </c>
      <c r="C661" s="53">
        <v>1.0589999999999993</v>
      </c>
      <c r="D661" s="69">
        <v>0.6272006699999999</v>
      </c>
      <c r="E661" s="53">
        <v>0</v>
      </c>
      <c r="F661" s="53">
        <v>0</v>
      </c>
      <c r="G661" s="69">
        <v>0</v>
      </c>
      <c r="H661" s="68">
        <f t="shared" si="52"/>
        <v>1.0589999999999993</v>
      </c>
      <c r="I661" s="68">
        <f t="shared" si="53"/>
        <v>-0.6272006699999999</v>
      </c>
      <c r="J661" s="138">
        <f t="shared" si="54"/>
        <v>0</v>
      </c>
      <c r="K661" s="53"/>
      <c r="L661" s="53"/>
      <c r="M661" s="305" t="s">
        <v>1017</v>
      </c>
      <c r="O661" s="34" t="s">
        <v>114</v>
      </c>
    </row>
    <row r="662" spans="1:15" s="54" customFormat="1" ht="31.5">
      <c r="A662" s="35" t="s">
        <v>114</v>
      </c>
      <c r="B662" s="43" t="s">
        <v>750</v>
      </c>
      <c r="C662" s="53">
        <v>1.7790000000000008</v>
      </c>
      <c r="D662" s="69">
        <v>0.43457253</v>
      </c>
      <c r="E662" s="53">
        <v>0.36044154</v>
      </c>
      <c r="F662" s="53">
        <v>0.10213429</v>
      </c>
      <c r="G662" s="69">
        <v>0</v>
      </c>
      <c r="H662" s="68">
        <f t="shared" si="52"/>
        <v>1.4185584600000007</v>
      </c>
      <c r="I662" s="68">
        <f t="shared" si="53"/>
        <v>-0.07413099000000001</v>
      </c>
      <c r="J662" s="138">
        <f t="shared" si="54"/>
        <v>0.8294163001973457</v>
      </c>
      <c r="K662" s="53"/>
      <c r="L662" s="53"/>
      <c r="M662" s="305" t="s">
        <v>1017</v>
      </c>
      <c r="O662" s="34" t="s">
        <v>114</v>
      </c>
    </row>
    <row r="663" spans="1:15" s="54" customFormat="1" ht="47.25">
      <c r="A663" s="35" t="s">
        <v>114</v>
      </c>
      <c r="B663" s="43" t="s">
        <v>751</v>
      </c>
      <c r="C663" s="53">
        <v>3.664</v>
      </c>
      <c r="D663" s="69">
        <v>0.6553006399999997</v>
      </c>
      <c r="E663" s="53">
        <v>0.25410063999999966</v>
      </c>
      <c r="F663" s="53">
        <v>0</v>
      </c>
      <c r="G663" s="69">
        <v>0</v>
      </c>
      <c r="H663" s="68">
        <f t="shared" si="52"/>
        <v>3.4098993600000007</v>
      </c>
      <c r="I663" s="68">
        <f t="shared" si="53"/>
        <v>-0.4012</v>
      </c>
      <c r="J663" s="138">
        <f t="shared" si="54"/>
        <v>0.387761928631719</v>
      </c>
      <c r="K663" s="53"/>
      <c r="L663" s="53"/>
      <c r="M663" s="305" t="s">
        <v>1017</v>
      </c>
      <c r="O663" s="34"/>
    </row>
    <row r="664" spans="1:15" s="54" customFormat="1" ht="31.5">
      <c r="A664" s="35" t="s">
        <v>114</v>
      </c>
      <c r="B664" s="43" t="s">
        <v>752</v>
      </c>
      <c r="C664" s="53">
        <v>5.011</v>
      </c>
      <c r="D664" s="69">
        <v>0.3836029699999997</v>
      </c>
      <c r="E664" s="53">
        <v>0.6376949000000001</v>
      </c>
      <c r="F664" s="53">
        <v>0.26589196000000004</v>
      </c>
      <c r="G664" s="69">
        <v>0</v>
      </c>
      <c r="H664" s="68">
        <f t="shared" si="52"/>
        <v>4.3733051</v>
      </c>
      <c r="I664" s="68">
        <f t="shared" si="53"/>
        <v>0.25409193000000035</v>
      </c>
      <c r="J664" s="138">
        <f t="shared" si="54"/>
        <v>1.6623825931274738</v>
      </c>
      <c r="K664" s="53"/>
      <c r="L664" s="53"/>
      <c r="M664" s="305" t="s">
        <v>1024</v>
      </c>
      <c r="O664" s="34"/>
    </row>
    <row r="665" spans="1:15" s="54" customFormat="1" ht="31.5">
      <c r="A665" s="35" t="s">
        <v>114</v>
      </c>
      <c r="B665" s="43" t="s">
        <v>208</v>
      </c>
      <c r="C665" s="53">
        <v>1.4979999999999998</v>
      </c>
      <c r="D665" s="69">
        <v>1.5107</v>
      </c>
      <c r="E665" s="53">
        <v>-0.27110206000000053</v>
      </c>
      <c r="F665" s="53">
        <v>0</v>
      </c>
      <c r="G665" s="69">
        <v>0</v>
      </c>
      <c r="H665" s="68">
        <f t="shared" si="52"/>
        <v>1.7691020600000003</v>
      </c>
      <c r="I665" s="68">
        <f t="shared" si="53"/>
        <v>-1.7818020600000004</v>
      </c>
      <c r="J665" s="138">
        <f t="shared" si="54"/>
        <v>-0.17945459720659332</v>
      </c>
      <c r="K665" s="53"/>
      <c r="L665" s="53"/>
      <c r="M665" s="305" t="s">
        <v>1017</v>
      </c>
      <c r="O665" s="34"/>
    </row>
    <row r="666" spans="1:15" s="54" customFormat="1" ht="31.5">
      <c r="A666" s="35" t="s">
        <v>114</v>
      </c>
      <c r="B666" s="43" t="s">
        <v>209</v>
      </c>
      <c r="C666" s="53">
        <v>0.134</v>
      </c>
      <c r="D666" s="69">
        <v>3.4809999999999994</v>
      </c>
      <c r="E666" s="53">
        <v>0</v>
      </c>
      <c r="F666" s="53">
        <v>0</v>
      </c>
      <c r="G666" s="69">
        <v>0</v>
      </c>
      <c r="H666" s="68">
        <f t="shared" si="52"/>
        <v>0.134</v>
      </c>
      <c r="I666" s="68">
        <f t="shared" si="53"/>
        <v>-3.4809999999999994</v>
      </c>
      <c r="J666" s="138">
        <f t="shared" si="54"/>
        <v>0</v>
      </c>
      <c r="K666" s="53"/>
      <c r="L666" s="53"/>
      <c r="M666" s="305" t="s">
        <v>1017</v>
      </c>
      <c r="O666" s="34"/>
    </row>
    <row r="667" spans="1:15" s="54" customFormat="1" ht="31.5">
      <c r="A667" s="35" t="s">
        <v>114</v>
      </c>
      <c r="B667" s="43" t="s">
        <v>753</v>
      </c>
      <c r="C667" s="53">
        <v>3.3810000000000002</v>
      </c>
      <c r="D667" s="69">
        <v>0.35778328000000026</v>
      </c>
      <c r="E667" s="53">
        <v>0.43453881000000005</v>
      </c>
      <c r="F667" s="53">
        <v>0.10035552</v>
      </c>
      <c r="G667" s="69">
        <v>0</v>
      </c>
      <c r="H667" s="68">
        <f t="shared" si="52"/>
        <v>2.94646119</v>
      </c>
      <c r="I667" s="68">
        <f t="shared" si="53"/>
        <v>0.0767555299999998</v>
      </c>
      <c r="J667" s="138">
        <f t="shared" si="54"/>
        <v>1.2145307908183964</v>
      </c>
      <c r="K667" s="53"/>
      <c r="L667" s="53"/>
      <c r="M667" s="305" t="s">
        <v>1024</v>
      </c>
      <c r="O667" s="34"/>
    </row>
    <row r="668" spans="1:15" s="54" customFormat="1" ht="47.25">
      <c r="A668" s="35" t="s">
        <v>114</v>
      </c>
      <c r="B668" s="43" t="s">
        <v>754</v>
      </c>
      <c r="C668" s="53">
        <v>2.3779999999999992</v>
      </c>
      <c r="D668" s="69">
        <v>1.0270562800000007</v>
      </c>
      <c r="E668" s="53">
        <v>0.553795470000001</v>
      </c>
      <c r="F668" s="53">
        <v>0.10493933999999999</v>
      </c>
      <c r="G668" s="69">
        <v>0</v>
      </c>
      <c r="H668" s="68">
        <f t="shared" si="52"/>
        <v>1.8242045299999983</v>
      </c>
      <c r="I668" s="68">
        <f t="shared" si="53"/>
        <v>-0.47326080999999975</v>
      </c>
      <c r="J668" s="138">
        <f t="shared" si="54"/>
        <v>0.5392065466947932</v>
      </c>
      <c r="K668" s="53"/>
      <c r="L668" s="53"/>
      <c r="M668" s="305" t="s">
        <v>1017</v>
      </c>
      <c r="O668" s="34"/>
    </row>
    <row r="669" spans="1:15" s="54" customFormat="1" ht="31.5">
      <c r="A669" s="35" t="s">
        <v>114</v>
      </c>
      <c r="B669" s="43" t="s">
        <v>755</v>
      </c>
      <c r="C669" s="53">
        <v>2.08</v>
      </c>
      <c r="D669" s="69">
        <v>0.49835404</v>
      </c>
      <c r="E669" s="53">
        <v>0.59707476</v>
      </c>
      <c r="F669" s="53">
        <v>0.14592073</v>
      </c>
      <c r="G669" s="69">
        <v>0</v>
      </c>
      <c r="H669" s="68">
        <f t="shared" si="52"/>
        <v>1.4829252400000001</v>
      </c>
      <c r="I669" s="68">
        <f t="shared" si="53"/>
        <v>0.09872072000000004</v>
      </c>
      <c r="J669" s="138">
        <f t="shared" si="54"/>
        <v>1.1980935481129038</v>
      </c>
      <c r="K669" s="53"/>
      <c r="L669" s="53"/>
      <c r="M669" s="305" t="s">
        <v>1024</v>
      </c>
      <c r="O669" s="34"/>
    </row>
    <row r="670" spans="1:15" s="54" customFormat="1" ht="31.5">
      <c r="A670" s="35" t="s">
        <v>114</v>
      </c>
      <c r="B670" s="43" t="s">
        <v>756</v>
      </c>
      <c r="C670" s="53">
        <v>4.071</v>
      </c>
      <c r="D670" s="69">
        <v>4.071</v>
      </c>
      <c r="E670" s="53">
        <v>0.011029320000000002</v>
      </c>
      <c r="F670" s="53">
        <v>1.5095471800000002</v>
      </c>
      <c r="G670" s="69">
        <v>0</v>
      </c>
      <c r="H670" s="68">
        <f t="shared" si="52"/>
        <v>4.05997068</v>
      </c>
      <c r="I670" s="68">
        <f t="shared" si="53"/>
        <v>-4.05997068</v>
      </c>
      <c r="J670" s="138">
        <f t="shared" si="54"/>
        <v>0.0027092409727339727</v>
      </c>
      <c r="K670" s="53"/>
      <c r="L670" s="53"/>
      <c r="M670" s="305" t="s">
        <v>1017</v>
      </c>
      <c r="O670" s="34"/>
    </row>
    <row r="671" spans="1:15" s="54" customFormat="1" ht="31.5">
      <c r="A671" s="35" t="s">
        <v>114</v>
      </c>
      <c r="B671" s="43" t="s">
        <v>757</v>
      </c>
      <c r="C671" s="53">
        <v>3.776</v>
      </c>
      <c r="D671" s="69">
        <v>3.776</v>
      </c>
      <c r="E671" s="53">
        <v>0</v>
      </c>
      <c r="F671" s="53">
        <v>0</v>
      </c>
      <c r="G671" s="69">
        <v>0</v>
      </c>
      <c r="H671" s="68">
        <f t="shared" si="52"/>
        <v>3.776</v>
      </c>
      <c r="I671" s="68">
        <f t="shared" si="53"/>
        <v>-3.776</v>
      </c>
      <c r="J671" s="138">
        <f t="shared" si="54"/>
        <v>0</v>
      </c>
      <c r="K671" s="53"/>
      <c r="L671" s="53"/>
      <c r="M671" s="305" t="s">
        <v>1017</v>
      </c>
      <c r="O671" s="34"/>
    </row>
    <row r="672" spans="1:15" s="54" customFormat="1" ht="63">
      <c r="A672" s="35" t="s">
        <v>114</v>
      </c>
      <c r="B672" s="43" t="s">
        <v>758</v>
      </c>
      <c r="C672" s="53">
        <v>0.5319</v>
      </c>
      <c r="D672" s="69">
        <v>0.53218</v>
      </c>
      <c r="E672" s="53">
        <v>0</v>
      </c>
      <c r="F672" s="53">
        <v>0</v>
      </c>
      <c r="G672" s="69">
        <v>0</v>
      </c>
      <c r="H672" s="68">
        <f t="shared" si="52"/>
        <v>0.5319</v>
      </c>
      <c r="I672" s="68">
        <f t="shared" si="53"/>
        <v>-0.53218</v>
      </c>
      <c r="J672" s="138">
        <f t="shared" si="54"/>
        <v>0</v>
      </c>
      <c r="K672" s="53"/>
      <c r="L672" s="53"/>
      <c r="M672" s="305" t="s">
        <v>1017</v>
      </c>
      <c r="O672" s="34"/>
    </row>
    <row r="673" spans="1:15" s="54" customFormat="1" ht="47.25">
      <c r="A673" s="35" t="s">
        <v>114</v>
      </c>
      <c r="B673" s="43" t="s">
        <v>210</v>
      </c>
      <c r="C673" s="53">
        <v>0.6236999999999999</v>
      </c>
      <c r="D673" s="69">
        <v>0.64428</v>
      </c>
      <c r="E673" s="53">
        <v>0</v>
      </c>
      <c r="F673" s="53">
        <v>0</v>
      </c>
      <c r="G673" s="69">
        <v>0</v>
      </c>
      <c r="H673" s="68">
        <f t="shared" si="52"/>
        <v>0.6236999999999999</v>
      </c>
      <c r="I673" s="68">
        <f t="shared" si="53"/>
        <v>-0.64428</v>
      </c>
      <c r="J673" s="138">
        <f t="shared" si="54"/>
        <v>0</v>
      </c>
      <c r="K673" s="53"/>
      <c r="L673" s="53"/>
      <c r="M673" s="305" t="s">
        <v>1017</v>
      </c>
      <c r="O673" s="34"/>
    </row>
    <row r="674" spans="1:15" s="54" customFormat="1" ht="31.5">
      <c r="A674" s="35" t="s">
        <v>114</v>
      </c>
      <c r="B674" s="43" t="s">
        <v>589</v>
      </c>
      <c r="C674" s="53">
        <v>84.559</v>
      </c>
      <c r="D674" s="69">
        <v>3.54</v>
      </c>
      <c r="E674" s="53">
        <v>0</v>
      </c>
      <c r="F674" s="53">
        <v>0</v>
      </c>
      <c r="G674" s="69">
        <v>0</v>
      </c>
      <c r="H674" s="68">
        <f t="shared" si="52"/>
        <v>84.559</v>
      </c>
      <c r="I674" s="68">
        <f t="shared" si="53"/>
        <v>-3.54</v>
      </c>
      <c r="J674" s="138">
        <f t="shared" si="54"/>
        <v>0</v>
      </c>
      <c r="K674" s="53"/>
      <c r="L674" s="53"/>
      <c r="M674" s="305" t="s">
        <v>1017</v>
      </c>
      <c r="O674" s="34"/>
    </row>
    <row r="675" spans="1:15" s="54" customFormat="1" ht="47.25">
      <c r="A675" s="35" t="s">
        <v>114</v>
      </c>
      <c r="B675" s="43" t="s">
        <v>759</v>
      </c>
      <c r="C675" s="53">
        <v>1.0499999999999998</v>
      </c>
      <c r="D675" s="69">
        <v>1.4986</v>
      </c>
      <c r="E675" s="53">
        <v>0</v>
      </c>
      <c r="F675" s="53">
        <v>0</v>
      </c>
      <c r="G675" s="69">
        <v>0</v>
      </c>
      <c r="H675" s="68">
        <f t="shared" si="52"/>
        <v>1.0499999999999998</v>
      </c>
      <c r="I675" s="68">
        <f t="shared" si="53"/>
        <v>-1.4986</v>
      </c>
      <c r="J675" s="138">
        <f t="shared" si="54"/>
        <v>0</v>
      </c>
      <c r="K675" s="53"/>
      <c r="L675" s="53"/>
      <c r="M675" s="305" t="s">
        <v>1017</v>
      </c>
      <c r="O675" s="34"/>
    </row>
    <row r="676" spans="1:15" s="54" customFormat="1" ht="31.5">
      <c r="A676" s="35" t="s">
        <v>114</v>
      </c>
      <c r="B676" s="43" t="s">
        <v>517</v>
      </c>
      <c r="C676" s="53">
        <v>0</v>
      </c>
      <c r="D676" s="69">
        <v>0.3186</v>
      </c>
      <c r="E676" s="53">
        <v>0</v>
      </c>
      <c r="F676" s="53">
        <v>0</v>
      </c>
      <c r="G676" s="69">
        <v>0</v>
      </c>
      <c r="H676" s="68">
        <f aca="true" t="shared" si="55" ref="H676:H697">C676-E676</f>
        <v>0</v>
      </c>
      <c r="I676" s="68">
        <f aca="true" t="shared" si="56" ref="I676:I697">E676-D676</f>
        <v>-0.3186</v>
      </c>
      <c r="J676" s="138">
        <f aca="true" t="shared" si="57" ref="J676:J697">E676/D676</f>
        <v>0</v>
      </c>
      <c r="K676" s="53"/>
      <c r="L676" s="53"/>
      <c r="M676" s="305" t="s">
        <v>1017</v>
      </c>
      <c r="O676" s="34"/>
    </row>
    <row r="677" spans="1:15" s="54" customFormat="1" ht="31.5">
      <c r="A677" s="35" t="s">
        <v>114</v>
      </c>
      <c r="B677" s="43" t="s">
        <v>518</v>
      </c>
      <c r="C677" s="53">
        <v>0</v>
      </c>
      <c r="D677" s="69">
        <v>0.95698</v>
      </c>
      <c r="E677" s="53">
        <v>0</v>
      </c>
      <c r="F677" s="53">
        <v>0</v>
      </c>
      <c r="G677" s="69">
        <v>0</v>
      </c>
      <c r="H677" s="68">
        <f t="shared" si="55"/>
        <v>0</v>
      </c>
      <c r="I677" s="68">
        <f t="shared" si="56"/>
        <v>-0.95698</v>
      </c>
      <c r="J677" s="138">
        <f t="shared" si="57"/>
        <v>0</v>
      </c>
      <c r="K677" s="53"/>
      <c r="L677" s="53"/>
      <c r="M677" s="305" t="s">
        <v>1017</v>
      </c>
      <c r="O677" s="34"/>
    </row>
    <row r="678" spans="1:15" s="54" customFormat="1" ht="31.5">
      <c r="A678" s="35" t="s">
        <v>114</v>
      </c>
      <c r="B678" s="43" t="s">
        <v>519</v>
      </c>
      <c r="C678" s="53">
        <v>0</v>
      </c>
      <c r="D678" s="69">
        <v>0.6372</v>
      </c>
      <c r="E678" s="53">
        <v>0</v>
      </c>
      <c r="F678" s="53">
        <v>0</v>
      </c>
      <c r="G678" s="69">
        <v>0</v>
      </c>
      <c r="H678" s="68">
        <f t="shared" si="55"/>
        <v>0</v>
      </c>
      <c r="I678" s="68">
        <f t="shared" si="56"/>
        <v>-0.6372</v>
      </c>
      <c r="J678" s="138">
        <f t="shared" si="57"/>
        <v>0</v>
      </c>
      <c r="K678" s="53"/>
      <c r="L678" s="53"/>
      <c r="M678" s="305" t="s">
        <v>1017</v>
      </c>
      <c r="O678" s="34"/>
    </row>
    <row r="679" spans="1:15" s="54" customFormat="1" ht="15.75">
      <c r="A679" s="35" t="s">
        <v>114</v>
      </c>
      <c r="B679" s="43" t="s">
        <v>592</v>
      </c>
      <c r="C679" s="53"/>
      <c r="D679" s="69">
        <v>24.69111</v>
      </c>
      <c r="E679" s="53">
        <v>26.11567806</v>
      </c>
      <c r="F679" s="53">
        <v>18.67107768</v>
      </c>
      <c r="G679" s="69">
        <v>18.67107901</v>
      </c>
      <c r="H679" s="68"/>
      <c r="I679" s="68">
        <f t="shared" si="56"/>
        <v>1.4245680600000021</v>
      </c>
      <c r="J679" s="138">
        <f t="shared" si="57"/>
        <v>1.0576955859821613</v>
      </c>
      <c r="K679" s="53"/>
      <c r="L679" s="53"/>
      <c r="M679" s="305"/>
      <c r="O679" s="34"/>
    </row>
    <row r="680" spans="1:15" s="54" customFormat="1" ht="15.75">
      <c r="A680" s="35" t="s">
        <v>114</v>
      </c>
      <c r="B680" s="43" t="s">
        <v>145</v>
      </c>
      <c r="C680" s="53">
        <v>0</v>
      </c>
      <c r="D680" s="69">
        <v>0</v>
      </c>
      <c r="E680" s="53"/>
      <c r="F680" s="53"/>
      <c r="G680" s="69">
        <v>0</v>
      </c>
      <c r="H680" s="68"/>
      <c r="I680" s="68">
        <f t="shared" si="56"/>
        <v>0</v>
      </c>
      <c r="J680" s="138" t="e">
        <f t="shared" si="57"/>
        <v>#DIV/0!</v>
      </c>
      <c r="K680" s="53"/>
      <c r="L680" s="53"/>
      <c r="M680" s="305"/>
      <c r="O680" s="34"/>
    </row>
    <row r="681" spans="1:15" s="54" customFormat="1" ht="31.5">
      <c r="A681" s="35" t="s">
        <v>114</v>
      </c>
      <c r="B681" s="43" t="s">
        <v>163</v>
      </c>
      <c r="C681" s="53">
        <v>0</v>
      </c>
      <c r="D681" s="69">
        <v>1.77</v>
      </c>
      <c r="E681" s="53">
        <v>0</v>
      </c>
      <c r="F681" s="53">
        <v>0</v>
      </c>
      <c r="G681" s="69">
        <v>0</v>
      </c>
      <c r="H681" s="68">
        <f t="shared" si="55"/>
        <v>0</v>
      </c>
      <c r="I681" s="68">
        <f t="shared" si="56"/>
        <v>-1.77</v>
      </c>
      <c r="J681" s="138">
        <f t="shared" si="57"/>
        <v>0</v>
      </c>
      <c r="K681" s="53"/>
      <c r="L681" s="53"/>
      <c r="M681" s="305" t="s">
        <v>1017</v>
      </c>
      <c r="O681" s="34"/>
    </row>
    <row r="682" spans="1:15" s="54" customFormat="1" ht="31.5">
      <c r="A682" s="35" t="s">
        <v>114</v>
      </c>
      <c r="B682" s="43" t="s">
        <v>760</v>
      </c>
      <c r="C682" s="53">
        <v>0</v>
      </c>
      <c r="D682" s="69">
        <v>0.177</v>
      </c>
      <c r="E682" s="53">
        <v>0</v>
      </c>
      <c r="F682" s="53">
        <v>0</v>
      </c>
      <c r="G682" s="69">
        <v>0</v>
      </c>
      <c r="H682" s="68">
        <f t="shared" si="55"/>
        <v>0</v>
      </c>
      <c r="I682" s="68">
        <f t="shared" si="56"/>
        <v>-0.177</v>
      </c>
      <c r="J682" s="138">
        <f t="shared" si="57"/>
        <v>0</v>
      </c>
      <c r="K682" s="53"/>
      <c r="L682" s="53"/>
      <c r="M682" s="305" t="s">
        <v>1017</v>
      </c>
      <c r="O682" s="34"/>
    </row>
    <row r="683" spans="1:15" s="54" customFormat="1" ht="47.25">
      <c r="A683" s="35" t="s">
        <v>114</v>
      </c>
      <c r="B683" s="43" t="s">
        <v>205</v>
      </c>
      <c r="C683" s="53">
        <v>0</v>
      </c>
      <c r="D683" s="69">
        <v>0</v>
      </c>
      <c r="E683" s="53">
        <v>0</v>
      </c>
      <c r="F683" s="53">
        <v>0</v>
      </c>
      <c r="G683" s="69">
        <v>0</v>
      </c>
      <c r="H683" s="68">
        <f t="shared" si="55"/>
        <v>0</v>
      </c>
      <c r="I683" s="68">
        <f t="shared" si="56"/>
        <v>0</v>
      </c>
      <c r="J683" s="138" t="e">
        <f t="shared" si="57"/>
        <v>#DIV/0!</v>
      </c>
      <c r="K683" s="53"/>
      <c r="L683" s="53"/>
      <c r="M683" s="305" t="s">
        <v>1017</v>
      </c>
      <c r="O683" s="34" t="s">
        <v>114</v>
      </c>
    </row>
    <row r="684" spans="1:15" s="54" customFormat="1" ht="47.25">
      <c r="A684" s="35" t="s">
        <v>114</v>
      </c>
      <c r="B684" s="43" t="s">
        <v>206</v>
      </c>
      <c r="C684" s="53">
        <v>0</v>
      </c>
      <c r="D684" s="69">
        <v>0</v>
      </c>
      <c r="E684" s="53">
        <v>0.01112509</v>
      </c>
      <c r="F684" s="53">
        <v>0.01112509</v>
      </c>
      <c r="G684" s="69">
        <v>0</v>
      </c>
      <c r="H684" s="68"/>
      <c r="I684" s="68">
        <f t="shared" si="56"/>
        <v>0.01112509</v>
      </c>
      <c r="J684" s="138" t="e">
        <f t="shared" si="57"/>
        <v>#DIV/0!</v>
      </c>
      <c r="K684" s="53"/>
      <c r="L684" s="53"/>
      <c r="M684" s="305" t="s">
        <v>1019</v>
      </c>
      <c r="O684" s="34" t="s">
        <v>114</v>
      </c>
    </row>
    <row r="685" spans="1:15" s="54" customFormat="1" ht="31.5">
      <c r="A685" s="35" t="s">
        <v>114</v>
      </c>
      <c r="B685" s="43" t="s">
        <v>207</v>
      </c>
      <c r="C685" s="53">
        <v>0</v>
      </c>
      <c r="D685" s="69">
        <v>0</v>
      </c>
      <c r="E685" s="53">
        <v>0.01099872</v>
      </c>
      <c r="F685" s="53">
        <v>0.01099872</v>
      </c>
      <c r="G685" s="69">
        <v>0</v>
      </c>
      <c r="H685" s="68"/>
      <c r="I685" s="68">
        <f t="shared" si="56"/>
        <v>0.01099872</v>
      </c>
      <c r="J685" s="138" t="e">
        <f t="shared" si="57"/>
        <v>#DIV/0!</v>
      </c>
      <c r="K685" s="53"/>
      <c r="L685" s="53"/>
      <c r="M685" s="305" t="s">
        <v>1019</v>
      </c>
      <c r="O685" s="34" t="s">
        <v>114</v>
      </c>
    </row>
    <row r="686" spans="1:15" s="54" customFormat="1" ht="31.5">
      <c r="A686" s="35" t="s">
        <v>114</v>
      </c>
      <c r="B686" s="43" t="s">
        <v>182</v>
      </c>
      <c r="C686" s="53">
        <v>3.7996</v>
      </c>
      <c r="D686" s="69">
        <v>1.8998</v>
      </c>
      <c r="E686" s="53">
        <v>0</v>
      </c>
      <c r="F686" s="53">
        <v>0</v>
      </c>
      <c r="G686" s="69">
        <v>0</v>
      </c>
      <c r="H686" s="68">
        <f t="shared" si="55"/>
        <v>3.7996</v>
      </c>
      <c r="I686" s="68">
        <f t="shared" si="56"/>
        <v>-1.8998</v>
      </c>
      <c r="J686" s="138">
        <f t="shared" si="57"/>
        <v>0</v>
      </c>
      <c r="K686" s="53"/>
      <c r="L686" s="53"/>
      <c r="M686" s="305" t="s">
        <v>1017</v>
      </c>
      <c r="O686" s="34" t="s">
        <v>114</v>
      </c>
    </row>
    <row r="687" spans="1:15" s="54" customFormat="1" ht="31.5">
      <c r="A687" s="35" t="s">
        <v>114</v>
      </c>
      <c r="B687" s="43" t="s">
        <v>595</v>
      </c>
      <c r="C687" s="53">
        <v>0</v>
      </c>
      <c r="D687" s="69">
        <v>0</v>
      </c>
      <c r="E687" s="53">
        <v>0</v>
      </c>
      <c r="F687" s="53">
        <v>0</v>
      </c>
      <c r="G687" s="69">
        <v>0</v>
      </c>
      <c r="H687" s="68">
        <f t="shared" si="55"/>
        <v>0</v>
      </c>
      <c r="I687" s="68">
        <f t="shared" si="56"/>
        <v>0</v>
      </c>
      <c r="J687" s="138" t="e">
        <f t="shared" si="57"/>
        <v>#DIV/0!</v>
      </c>
      <c r="K687" s="53"/>
      <c r="L687" s="53"/>
      <c r="M687" s="305"/>
      <c r="O687" s="34" t="s">
        <v>114</v>
      </c>
    </row>
    <row r="688" spans="1:15" s="54" customFormat="1" ht="47.25">
      <c r="A688" s="35" t="s">
        <v>114</v>
      </c>
      <c r="B688" s="43" t="s">
        <v>234</v>
      </c>
      <c r="C688" s="53">
        <v>6.07999998</v>
      </c>
      <c r="D688" s="69">
        <v>0</v>
      </c>
      <c r="E688" s="53">
        <v>6.07999997</v>
      </c>
      <c r="F688" s="53">
        <v>3.62288135</v>
      </c>
      <c r="G688" s="69">
        <v>8.05084745</v>
      </c>
      <c r="H688" s="68">
        <f t="shared" si="55"/>
        <v>9.99999993922529E-09</v>
      </c>
      <c r="I688" s="68">
        <f t="shared" si="56"/>
        <v>6.07999997</v>
      </c>
      <c r="J688" s="138" t="e">
        <f t="shared" si="57"/>
        <v>#DIV/0!</v>
      </c>
      <c r="K688" s="53"/>
      <c r="L688" s="53"/>
      <c r="M688" s="305" t="s">
        <v>1024</v>
      </c>
      <c r="O688" s="34" t="s">
        <v>114</v>
      </c>
    </row>
    <row r="689" spans="1:15" s="54" customFormat="1" ht="31.5">
      <c r="A689" s="35" t="s">
        <v>114</v>
      </c>
      <c r="B689" s="43" t="s">
        <v>211</v>
      </c>
      <c r="C689" s="53">
        <v>0</v>
      </c>
      <c r="D689" s="69">
        <v>0</v>
      </c>
      <c r="E689" s="53">
        <v>0</v>
      </c>
      <c r="F689" s="53">
        <v>0</v>
      </c>
      <c r="G689" s="69">
        <v>0</v>
      </c>
      <c r="H689" s="68">
        <f t="shared" si="55"/>
        <v>0</v>
      </c>
      <c r="I689" s="68">
        <f t="shared" si="56"/>
        <v>0</v>
      </c>
      <c r="J689" s="138" t="e">
        <f t="shared" si="57"/>
        <v>#DIV/0!</v>
      </c>
      <c r="K689" s="53"/>
      <c r="L689" s="53"/>
      <c r="M689" s="305"/>
      <c r="O689" s="34" t="s">
        <v>114</v>
      </c>
    </row>
    <row r="690" spans="1:15" s="54" customFormat="1" ht="15.75">
      <c r="A690" s="35" t="s">
        <v>114</v>
      </c>
      <c r="B690" s="43" t="s">
        <v>761</v>
      </c>
      <c r="C690" s="53">
        <v>0</v>
      </c>
      <c r="D690" s="69">
        <v>0</v>
      </c>
      <c r="E690" s="53">
        <v>0</v>
      </c>
      <c r="F690" s="53">
        <v>0</v>
      </c>
      <c r="G690" s="69">
        <v>0.3</v>
      </c>
      <c r="H690" s="68">
        <f t="shared" si="55"/>
        <v>0</v>
      </c>
      <c r="I690" s="68">
        <f t="shared" si="56"/>
        <v>0</v>
      </c>
      <c r="J690" s="138" t="e">
        <f t="shared" si="57"/>
        <v>#DIV/0!</v>
      </c>
      <c r="K690" s="53"/>
      <c r="L690" s="53"/>
      <c r="M690" s="305"/>
      <c r="O690" s="34" t="s">
        <v>114</v>
      </c>
    </row>
    <row r="691" spans="1:15" s="54" customFormat="1" ht="47.25">
      <c r="A691" s="35" t="s">
        <v>114</v>
      </c>
      <c r="B691" s="43" t="s">
        <v>762</v>
      </c>
      <c r="C691" s="53">
        <v>2.637</v>
      </c>
      <c r="D691" s="69">
        <v>0</v>
      </c>
      <c r="E691" s="53">
        <v>0</v>
      </c>
      <c r="F691" s="53">
        <v>1.41249017</v>
      </c>
      <c r="G691" s="69">
        <v>0</v>
      </c>
      <c r="H691" s="68">
        <f t="shared" si="55"/>
        <v>2.637</v>
      </c>
      <c r="I691" s="68">
        <f t="shared" si="56"/>
        <v>0</v>
      </c>
      <c r="J691" s="138" t="e">
        <f t="shared" si="57"/>
        <v>#DIV/0!</v>
      </c>
      <c r="K691" s="53"/>
      <c r="L691" s="53"/>
      <c r="M691" s="305"/>
      <c r="O691" s="34" t="s">
        <v>114</v>
      </c>
    </row>
    <row r="692" spans="1:15" s="54" customFormat="1" ht="31.5">
      <c r="A692" s="35" t="s">
        <v>114</v>
      </c>
      <c r="B692" s="43" t="s">
        <v>1007</v>
      </c>
      <c r="C692" s="53"/>
      <c r="D692" s="69"/>
      <c r="E692" s="53">
        <v>0.00875385</v>
      </c>
      <c r="F692" s="53">
        <v>0.00875403</v>
      </c>
      <c r="G692" s="69"/>
      <c r="H692" s="68"/>
      <c r="I692" s="68">
        <f t="shared" si="56"/>
        <v>0.00875385</v>
      </c>
      <c r="J692" s="138" t="e">
        <f t="shared" si="57"/>
        <v>#DIV/0!</v>
      </c>
      <c r="K692" s="53"/>
      <c r="L692" s="53"/>
      <c r="M692" s="305"/>
      <c r="O692" s="34"/>
    </row>
    <row r="693" spans="1:15" s="54" customFormat="1" ht="31.5">
      <c r="A693" s="35" t="s">
        <v>114</v>
      </c>
      <c r="B693" s="43" t="s">
        <v>1008</v>
      </c>
      <c r="C693" s="53"/>
      <c r="D693" s="69"/>
      <c r="E693" s="53">
        <v>0.00620302</v>
      </c>
      <c r="F693" s="53">
        <v>0.00620316</v>
      </c>
      <c r="G693" s="69"/>
      <c r="H693" s="68"/>
      <c r="I693" s="68">
        <f t="shared" si="56"/>
        <v>0.00620302</v>
      </c>
      <c r="J693" s="138" t="e">
        <f t="shared" si="57"/>
        <v>#DIV/0!</v>
      </c>
      <c r="K693" s="53"/>
      <c r="L693" s="53"/>
      <c r="M693" s="305"/>
      <c r="O693" s="34"/>
    </row>
    <row r="694" spans="1:15" s="54" customFormat="1" ht="31.5">
      <c r="A694" s="35" t="s">
        <v>114</v>
      </c>
      <c r="B694" s="43" t="s">
        <v>1009</v>
      </c>
      <c r="C694" s="53"/>
      <c r="D694" s="69"/>
      <c r="E694" s="53">
        <v>0.01934661</v>
      </c>
      <c r="F694" s="53">
        <v>0.0193475</v>
      </c>
      <c r="G694" s="69"/>
      <c r="H694" s="68"/>
      <c r="I694" s="68">
        <f t="shared" si="56"/>
        <v>0.01934661</v>
      </c>
      <c r="J694" s="138" t="e">
        <f t="shared" si="57"/>
        <v>#DIV/0!</v>
      </c>
      <c r="K694" s="53"/>
      <c r="L694" s="53"/>
      <c r="M694" s="305"/>
      <c r="O694" s="34"/>
    </row>
    <row r="695" spans="1:15" s="54" customFormat="1" ht="31.5">
      <c r="A695" s="35" t="s">
        <v>114</v>
      </c>
      <c r="B695" s="43" t="s">
        <v>1010</v>
      </c>
      <c r="C695" s="53"/>
      <c r="D695" s="69"/>
      <c r="E695" s="53">
        <v>0.00381155</v>
      </c>
      <c r="F695" s="53">
        <v>0.00381229</v>
      </c>
      <c r="G695" s="69"/>
      <c r="H695" s="68"/>
      <c r="I695" s="68">
        <f t="shared" si="56"/>
        <v>0.00381155</v>
      </c>
      <c r="J695" s="138" t="e">
        <f t="shared" si="57"/>
        <v>#DIV/0!</v>
      </c>
      <c r="K695" s="53"/>
      <c r="L695" s="53"/>
      <c r="M695" s="305"/>
      <c r="O695" s="34"/>
    </row>
    <row r="696" spans="1:15" s="54" customFormat="1" ht="31.5">
      <c r="A696" s="35" t="s">
        <v>114</v>
      </c>
      <c r="B696" s="43" t="s">
        <v>1011</v>
      </c>
      <c r="C696" s="53"/>
      <c r="D696" s="69"/>
      <c r="E696" s="53">
        <v>0.00101875</v>
      </c>
      <c r="F696" s="53">
        <v>0.00101775</v>
      </c>
      <c r="G696" s="69"/>
      <c r="H696" s="68"/>
      <c r="I696" s="68">
        <f t="shared" si="56"/>
        <v>0.00101875</v>
      </c>
      <c r="J696" s="138" t="e">
        <f t="shared" si="57"/>
        <v>#DIV/0!</v>
      </c>
      <c r="K696" s="53"/>
      <c r="L696" s="53"/>
      <c r="M696" s="305"/>
      <c r="O696" s="34"/>
    </row>
    <row r="697" spans="1:15" s="54" customFormat="1" ht="15.75">
      <c r="A697" s="35" t="s">
        <v>114</v>
      </c>
      <c r="B697" s="43" t="s">
        <v>763</v>
      </c>
      <c r="C697" s="53">
        <v>0</v>
      </c>
      <c r="D697" s="69">
        <v>0</v>
      </c>
      <c r="E697" s="53">
        <v>0</v>
      </c>
      <c r="F697" s="53">
        <v>0</v>
      </c>
      <c r="G697" s="69">
        <v>0</v>
      </c>
      <c r="H697" s="68">
        <f t="shared" si="55"/>
        <v>0</v>
      </c>
      <c r="I697" s="68">
        <f t="shared" si="56"/>
        <v>0</v>
      </c>
      <c r="J697" s="138" t="e">
        <f t="shared" si="57"/>
        <v>#DIV/0!</v>
      </c>
      <c r="K697" s="53"/>
      <c r="L697" s="53"/>
      <c r="M697" s="305"/>
      <c r="O697" s="34" t="s">
        <v>114</v>
      </c>
    </row>
    <row r="698" spans="1:15" s="34" customFormat="1" ht="15.75">
      <c r="A698" s="35"/>
      <c r="B698" s="151" t="s">
        <v>109</v>
      </c>
      <c r="C698" s="67"/>
      <c r="D698" s="67"/>
      <c r="E698" s="67"/>
      <c r="F698" s="69"/>
      <c r="G698" s="69"/>
      <c r="H698" s="68"/>
      <c r="I698" s="68"/>
      <c r="J698" s="138"/>
      <c r="K698" s="53"/>
      <c r="L698" s="53"/>
      <c r="M698" s="305"/>
      <c r="O698" s="34" t="s">
        <v>115</v>
      </c>
    </row>
    <row r="699" spans="1:15" s="34" customFormat="1" ht="31.5">
      <c r="A699" s="35" t="s">
        <v>115</v>
      </c>
      <c r="B699" s="43" t="s">
        <v>764</v>
      </c>
      <c r="C699" s="53">
        <v>64.98260009</v>
      </c>
      <c r="D699" s="69">
        <v>40.827999999999996</v>
      </c>
      <c r="E699" s="53">
        <v>40.15396299</v>
      </c>
      <c r="F699" s="69">
        <v>32.25362229</v>
      </c>
      <c r="G699" s="69">
        <v>0</v>
      </c>
      <c r="H699" s="68">
        <f aca="true" t="shared" si="58" ref="H699:H726">C699-E699</f>
        <v>24.82863710000001</v>
      </c>
      <c r="I699" s="68">
        <f aca="true" t="shared" si="59" ref="I699:I726">E699-D699</f>
        <v>-0.6740370099999993</v>
      </c>
      <c r="J699" s="138">
        <f aca="true" t="shared" si="60" ref="J699:J726">E699/D699</f>
        <v>0.9834908148819438</v>
      </c>
      <c r="K699" s="53"/>
      <c r="L699" s="53"/>
      <c r="M699" s="305"/>
      <c r="O699" s="34" t="s">
        <v>115</v>
      </c>
    </row>
    <row r="700" spans="1:15" s="34" customFormat="1" ht="47.25">
      <c r="A700" s="35" t="s">
        <v>115</v>
      </c>
      <c r="B700" s="43" t="s">
        <v>765</v>
      </c>
      <c r="C700" s="53">
        <v>156.5447</v>
      </c>
      <c r="D700" s="69">
        <v>12.539860000000003</v>
      </c>
      <c r="E700" s="53">
        <v>12.282250999999999</v>
      </c>
      <c r="F700" s="69">
        <v>10.90939954</v>
      </c>
      <c r="G700" s="69">
        <v>3</v>
      </c>
      <c r="H700" s="68">
        <f t="shared" si="58"/>
        <v>144.262449</v>
      </c>
      <c r="I700" s="68">
        <f t="shared" si="59"/>
        <v>-0.257609000000004</v>
      </c>
      <c r="J700" s="138">
        <f t="shared" si="60"/>
        <v>0.9794567881938073</v>
      </c>
      <c r="K700" s="53"/>
      <c r="L700" s="53"/>
      <c r="M700" s="305"/>
      <c r="O700" s="34" t="s">
        <v>115</v>
      </c>
    </row>
    <row r="701" spans="1:15" s="34" customFormat="1" ht="204.75">
      <c r="A701" s="35" t="s">
        <v>115</v>
      </c>
      <c r="B701" s="43" t="s">
        <v>766</v>
      </c>
      <c r="C701" s="53">
        <v>1.77</v>
      </c>
      <c r="D701" s="69">
        <v>1.77</v>
      </c>
      <c r="E701" s="53">
        <v>1.186</v>
      </c>
      <c r="F701" s="69">
        <v>1.06833816</v>
      </c>
      <c r="G701" s="69">
        <v>1.06833817</v>
      </c>
      <c r="H701" s="68">
        <f t="shared" si="58"/>
        <v>0.5840000000000001</v>
      </c>
      <c r="I701" s="68">
        <f t="shared" si="59"/>
        <v>-0.5840000000000001</v>
      </c>
      <c r="J701" s="138">
        <f t="shared" si="60"/>
        <v>0.6700564971751412</v>
      </c>
      <c r="K701" s="53"/>
      <c r="L701" s="53"/>
      <c r="M701" s="305" t="s">
        <v>1017</v>
      </c>
      <c r="O701" s="34" t="s">
        <v>115</v>
      </c>
    </row>
    <row r="702" spans="1:15" s="34" customFormat="1" ht="15.75">
      <c r="A702" s="35" t="s">
        <v>115</v>
      </c>
      <c r="B702" s="43" t="s">
        <v>767</v>
      </c>
      <c r="C702" s="53">
        <v>59.92511999999999</v>
      </c>
      <c r="D702" s="69">
        <v>38.370414999999994</v>
      </c>
      <c r="E702" s="53">
        <v>38.964</v>
      </c>
      <c r="F702" s="69">
        <v>34.63464441</v>
      </c>
      <c r="G702" s="69">
        <v>0</v>
      </c>
      <c r="H702" s="68">
        <f t="shared" si="58"/>
        <v>20.961119999999994</v>
      </c>
      <c r="I702" s="68">
        <f t="shared" si="59"/>
        <v>0.5935850000000045</v>
      </c>
      <c r="J702" s="138">
        <f t="shared" si="60"/>
        <v>1.0154698613502096</v>
      </c>
      <c r="K702" s="53"/>
      <c r="L702" s="53"/>
      <c r="M702" s="305"/>
      <c r="O702" s="34" t="s">
        <v>115</v>
      </c>
    </row>
    <row r="703" spans="1:15" s="34" customFormat="1" ht="47.25">
      <c r="A703" s="35" t="s">
        <v>115</v>
      </c>
      <c r="B703" s="43" t="s">
        <v>768</v>
      </c>
      <c r="C703" s="53">
        <v>3.60587613</v>
      </c>
      <c r="D703" s="69">
        <v>0</v>
      </c>
      <c r="E703" s="53">
        <v>0.00569854</v>
      </c>
      <c r="F703" s="69">
        <v>0.0076548200000000005</v>
      </c>
      <c r="G703" s="69">
        <v>0</v>
      </c>
      <c r="H703" s="68">
        <f t="shared" si="58"/>
        <v>3.60017759</v>
      </c>
      <c r="I703" s="68">
        <f t="shared" si="59"/>
        <v>0.00569854</v>
      </c>
      <c r="J703" s="138" t="e">
        <f t="shared" si="60"/>
        <v>#DIV/0!</v>
      </c>
      <c r="K703" s="53"/>
      <c r="L703" s="53"/>
      <c r="M703" s="305" t="s">
        <v>1019</v>
      </c>
      <c r="O703" s="34" t="s">
        <v>115</v>
      </c>
    </row>
    <row r="704" spans="1:15" s="34" customFormat="1" ht="31.5">
      <c r="A704" s="35" t="s">
        <v>115</v>
      </c>
      <c r="B704" s="43" t="s">
        <v>769</v>
      </c>
      <c r="C704" s="53">
        <v>1.13858912</v>
      </c>
      <c r="D704" s="69">
        <v>0</v>
      </c>
      <c r="E704" s="53">
        <v>1.13858912</v>
      </c>
      <c r="F704" s="69">
        <v>1.13858912</v>
      </c>
      <c r="G704" s="69">
        <v>0</v>
      </c>
      <c r="H704" s="68">
        <f t="shared" si="58"/>
        <v>0</v>
      </c>
      <c r="I704" s="68">
        <f t="shared" si="59"/>
        <v>1.13858912</v>
      </c>
      <c r="J704" s="138" t="e">
        <f t="shared" si="60"/>
        <v>#DIV/0!</v>
      </c>
      <c r="K704" s="53"/>
      <c r="L704" s="53"/>
      <c r="M704" s="305" t="s">
        <v>1019</v>
      </c>
      <c r="O704" s="34" t="s">
        <v>115</v>
      </c>
    </row>
    <row r="705" spans="1:15" s="34" customFormat="1" ht="47.25">
      <c r="A705" s="35" t="s">
        <v>115</v>
      </c>
      <c r="B705" s="43" t="s">
        <v>770</v>
      </c>
      <c r="C705" s="53">
        <v>0.66062488</v>
      </c>
      <c r="D705" s="69">
        <v>0</v>
      </c>
      <c r="E705" s="53">
        <v>0.66062488</v>
      </c>
      <c r="F705" s="69">
        <v>0.66062488</v>
      </c>
      <c r="G705" s="69">
        <v>0</v>
      </c>
      <c r="H705" s="68">
        <f t="shared" si="58"/>
        <v>0</v>
      </c>
      <c r="I705" s="68">
        <f t="shared" si="59"/>
        <v>0.66062488</v>
      </c>
      <c r="J705" s="138" t="e">
        <f t="shared" si="60"/>
        <v>#DIV/0!</v>
      </c>
      <c r="K705" s="53"/>
      <c r="L705" s="53"/>
      <c r="M705" s="305" t="s">
        <v>1019</v>
      </c>
      <c r="O705" s="34" t="s">
        <v>115</v>
      </c>
    </row>
    <row r="706" spans="1:15" s="34" customFormat="1" ht="31.5">
      <c r="A706" s="35" t="s">
        <v>115</v>
      </c>
      <c r="B706" s="43" t="s">
        <v>771</v>
      </c>
      <c r="C706" s="53">
        <v>2.5724</v>
      </c>
      <c r="D706" s="69">
        <v>0</v>
      </c>
      <c r="E706" s="53">
        <v>0.11948577</v>
      </c>
      <c r="F706" s="69">
        <v>0.11948577</v>
      </c>
      <c r="G706" s="69">
        <v>0</v>
      </c>
      <c r="H706" s="68">
        <f t="shared" si="58"/>
        <v>2.45291423</v>
      </c>
      <c r="I706" s="68">
        <f t="shared" si="59"/>
        <v>0.11948577</v>
      </c>
      <c r="J706" s="138" t="e">
        <f t="shared" si="60"/>
        <v>#DIV/0!</v>
      </c>
      <c r="K706" s="53"/>
      <c r="L706" s="53"/>
      <c r="M706" s="305" t="s">
        <v>1019</v>
      </c>
      <c r="O706" s="34" t="s">
        <v>115</v>
      </c>
    </row>
    <row r="707" spans="1:15" s="34" customFormat="1" ht="15.75">
      <c r="A707" s="35" t="s">
        <v>115</v>
      </c>
      <c r="B707" s="43" t="s">
        <v>772</v>
      </c>
      <c r="C707" s="53">
        <v>0</v>
      </c>
      <c r="D707" s="69">
        <v>0</v>
      </c>
      <c r="E707" s="53">
        <v>0</v>
      </c>
      <c r="F707" s="69">
        <v>0.18620304000000001</v>
      </c>
      <c r="G707" s="69">
        <v>0.18620304000000001</v>
      </c>
      <c r="H707" s="68">
        <f t="shared" si="58"/>
        <v>0</v>
      </c>
      <c r="I707" s="68">
        <f t="shared" si="59"/>
        <v>0</v>
      </c>
      <c r="J707" s="138" t="e">
        <f t="shared" si="60"/>
        <v>#DIV/0!</v>
      </c>
      <c r="K707" s="53"/>
      <c r="L707" s="53"/>
      <c r="M707" s="305"/>
      <c r="O707" s="34" t="s">
        <v>115</v>
      </c>
    </row>
    <row r="708" spans="1:15" s="34" customFormat="1" ht="31.5">
      <c r="A708" s="35" t="s">
        <v>115</v>
      </c>
      <c r="B708" s="43" t="s">
        <v>502</v>
      </c>
      <c r="C708" s="53">
        <v>0</v>
      </c>
      <c r="D708" s="69">
        <v>1.9151399999999998</v>
      </c>
      <c r="E708" s="53">
        <v>0</v>
      </c>
      <c r="F708" s="69">
        <v>0</v>
      </c>
      <c r="G708" s="69">
        <v>0</v>
      </c>
      <c r="H708" s="68">
        <f t="shared" si="58"/>
        <v>0</v>
      </c>
      <c r="I708" s="68">
        <f t="shared" si="59"/>
        <v>-1.9151399999999998</v>
      </c>
      <c r="J708" s="138">
        <f t="shared" si="60"/>
        <v>0</v>
      </c>
      <c r="K708" s="53"/>
      <c r="L708" s="53"/>
      <c r="M708" s="305" t="s">
        <v>1017</v>
      </c>
      <c r="O708" s="34" t="s">
        <v>115</v>
      </c>
    </row>
    <row r="709" spans="1:15" s="34" customFormat="1" ht="31.5">
      <c r="A709" s="35" t="s">
        <v>115</v>
      </c>
      <c r="B709" s="43" t="s">
        <v>503</v>
      </c>
      <c r="C709" s="53">
        <v>0</v>
      </c>
      <c r="D709" s="69">
        <v>0.58882</v>
      </c>
      <c r="E709" s="53">
        <v>0</v>
      </c>
      <c r="F709" s="69">
        <v>0</v>
      </c>
      <c r="G709" s="69">
        <v>0</v>
      </c>
      <c r="H709" s="68">
        <f t="shared" si="58"/>
        <v>0</v>
      </c>
      <c r="I709" s="68">
        <f t="shared" si="59"/>
        <v>-0.58882</v>
      </c>
      <c r="J709" s="138">
        <f t="shared" si="60"/>
        <v>0</v>
      </c>
      <c r="K709" s="53"/>
      <c r="L709" s="53"/>
      <c r="M709" s="305" t="s">
        <v>1017</v>
      </c>
      <c r="O709" s="34" t="s">
        <v>115</v>
      </c>
    </row>
    <row r="710" spans="1:15" s="34" customFormat="1" ht="31.5">
      <c r="A710" s="35" t="s">
        <v>115</v>
      </c>
      <c r="B710" s="43" t="s">
        <v>589</v>
      </c>
      <c r="C710" s="53">
        <v>65.35548</v>
      </c>
      <c r="D710" s="69">
        <v>0</v>
      </c>
      <c r="E710" s="53">
        <v>0</v>
      </c>
      <c r="F710" s="69">
        <v>0</v>
      </c>
      <c r="G710" s="69">
        <v>0</v>
      </c>
      <c r="H710" s="68">
        <f t="shared" si="58"/>
        <v>65.35548</v>
      </c>
      <c r="I710" s="68">
        <f t="shared" si="59"/>
        <v>0</v>
      </c>
      <c r="J710" s="138" t="e">
        <f t="shared" si="60"/>
        <v>#DIV/0!</v>
      </c>
      <c r="K710" s="53"/>
      <c r="L710" s="53"/>
      <c r="M710" s="305"/>
      <c r="O710" s="34" t="s">
        <v>115</v>
      </c>
    </row>
    <row r="711" spans="1:15" s="34" customFormat="1" ht="47.25">
      <c r="A711" s="35" t="s">
        <v>115</v>
      </c>
      <c r="B711" s="43" t="s">
        <v>773</v>
      </c>
      <c r="C711" s="53">
        <v>1.86039323</v>
      </c>
      <c r="D711" s="69">
        <v>1.8358032300000002</v>
      </c>
      <c r="E711" s="53">
        <v>1.8603932300000001</v>
      </c>
      <c r="F711" s="53">
        <v>0.02459451</v>
      </c>
      <c r="G711" s="69">
        <v>3.02631345</v>
      </c>
      <c r="H711" s="68">
        <f t="shared" si="58"/>
        <v>0</v>
      </c>
      <c r="I711" s="68">
        <f t="shared" si="59"/>
        <v>0.02458999999999989</v>
      </c>
      <c r="J711" s="138">
        <f t="shared" si="60"/>
        <v>1.0133946817383037</v>
      </c>
      <c r="K711" s="53"/>
      <c r="L711" s="53"/>
      <c r="M711" s="305" t="s">
        <v>1019</v>
      </c>
      <c r="O711" s="34" t="s">
        <v>115</v>
      </c>
    </row>
    <row r="712" spans="1:15" s="34" customFormat="1" ht="47.25">
      <c r="A712" s="35" t="s">
        <v>115</v>
      </c>
      <c r="B712" s="43" t="s">
        <v>774</v>
      </c>
      <c r="C712" s="53">
        <v>2.27296795</v>
      </c>
      <c r="D712" s="69">
        <v>2.2317179499999997</v>
      </c>
      <c r="E712" s="53">
        <v>2.27296795</v>
      </c>
      <c r="F712" s="69">
        <v>0.04125037</v>
      </c>
      <c r="G712" s="69">
        <v>3.55613977</v>
      </c>
      <c r="H712" s="68">
        <f t="shared" si="58"/>
        <v>0</v>
      </c>
      <c r="I712" s="68">
        <f t="shared" si="59"/>
        <v>0.04125000000000023</v>
      </c>
      <c r="J712" s="138">
        <f t="shared" si="60"/>
        <v>1.0184835184930068</v>
      </c>
      <c r="K712" s="53"/>
      <c r="L712" s="53"/>
      <c r="M712" s="305" t="s">
        <v>1019</v>
      </c>
      <c r="O712" s="34" t="s">
        <v>115</v>
      </c>
    </row>
    <row r="713" spans="1:15" s="34" customFormat="1" ht="47.25">
      <c r="A713" s="35" t="s">
        <v>115</v>
      </c>
      <c r="B713" s="43" t="s">
        <v>213</v>
      </c>
      <c r="C713" s="53">
        <v>3.19507746</v>
      </c>
      <c r="D713" s="69">
        <v>3.1323074600000003</v>
      </c>
      <c r="E713" s="53">
        <v>3.19507746</v>
      </c>
      <c r="F713" s="69">
        <v>0.06277232</v>
      </c>
      <c r="G713" s="69">
        <v>5.21212715</v>
      </c>
      <c r="H713" s="68">
        <f t="shared" si="58"/>
        <v>0</v>
      </c>
      <c r="I713" s="68">
        <f t="shared" si="59"/>
        <v>0.06276999999999955</v>
      </c>
      <c r="J713" s="138">
        <f t="shared" si="60"/>
        <v>1.0200395397966455</v>
      </c>
      <c r="K713" s="53"/>
      <c r="L713" s="53"/>
      <c r="M713" s="305" t="s">
        <v>1019</v>
      </c>
      <c r="O713" s="34" t="s">
        <v>115</v>
      </c>
    </row>
    <row r="714" spans="1:15" s="34" customFormat="1" ht="47.25">
      <c r="A714" s="35" t="s">
        <v>115</v>
      </c>
      <c r="B714" s="43" t="s">
        <v>775</v>
      </c>
      <c r="C714" s="53">
        <v>6.21999454</v>
      </c>
      <c r="D714" s="69">
        <v>10.16098</v>
      </c>
      <c r="E714" s="53">
        <v>3.92409111</v>
      </c>
      <c r="F714" s="69">
        <v>7.78674416</v>
      </c>
      <c r="G714" s="69">
        <v>0</v>
      </c>
      <c r="H714" s="68">
        <f t="shared" si="58"/>
        <v>2.29590343</v>
      </c>
      <c r="I714" s="68">
        <f t="shared" si="59"/>
        <v>-6.23688889</v>
      </c>
      <c r="J714" s="138">
        <f t="shared" si="60"/>
        <v>0.38619218913923653</v>
      </c>
      <c r="K714" s="53"/>
      <c r="L714" s="53"/>
      <c r="M714" s="305" t="s">
        <v>1017</v>
      </c>
      <c r="O714" s="34" t="s">
        <v>115</v>
      </c>
    </row>
    <row r="715" spans="1:15" s="34" customFormat="1" ht="47.25">
      <c r="A715" s="35" t="s">
        <v>115</v>
      </c>
      <c r="B715" s="43" t="s">
        <v>776</v>
      </c>
      <c r="C715" s="53">
        <v>2.39984677309</v>
      </c>
      <c r="D715" s="69">
        <v>2.64792</v>
      </c>
      <c r="E715" s="53">
        <v>2.3998467730899997</v>
      </c>
      <c r="F715" s="69">
        <v>2.14238229</v>
      </c>
      <c r="G715" s="69">
        <v>2.28638429</v>
      </c>
      <c r="H715" s="68">
        <f t="shared" si="58"/>
        <v>0</v>
      </c>
      <c r="I715" s="68">
        <f t="shared" si="59"/>
        <v>-0.24807322691000033</v>
      </c>
      <c r="J715" s="138">
        <f t="shared" si="60"/>
        <v>0.906313926814254</v>
      </c>
      <c r="K715" s="53"/>
      <c r="L715" s="53"/>
      <c r="M715" s="305" t="s">
        <v>1021</v>
      </c>
      <c r="O715" s="34" t="s">
        <v>115</v>
      </c>
    </row>
    <row r="716" spans="1:15" s="34" customFormat="1" ht="47.25">
      <c r="A716" s="35" t="s">
        <v>115</v>
      </c>
      <c r="B716" s="43" t="s">
        <v>777</v>
      </c>
      <c r="C716" s="53">
        <v>0.202</v>
      </c>
      <c r="D716" s="69">
        <v>0</v>
      </c>
      <c r="E716" s="53">
        <v>0.202</v>
      </c>
      <c r="F716" s="69">
        <v>0.202</v>
      </c>
      <c r="G716" s="69">
        <v>0.202</v>
      </c>
      <c r="H716" s="68">
        <f t="shared" si="58"/>
        <v>0</v>
      </c>
      <c r="I716" s="68">
        <f t="shared" si="59"/>
        <v>0.202</v>
      </c>
      <c r="J716" s="138" t="e">
        <f t="shared" si="60"/>
        <v>#DIV/0!</v>
      </c>
      <c r="K716" s="53"/>
      <c r="L716" s="53"/>
      <c r="M716" s="305" t="s">
        <v>1019</v>
      </c>
      <c r="O716" s="34" t="s">
        <v>115</v>
      </c>
    </row>
    <row r="717" spans="1:15" s="34" customFormat="1" ht="63">
      <c r="A717" s="35" t="s">
        <v>115</v>
      </c>
      <c r="B717" s="43" t="s">
        <v>778</v>
      </c>
      <c r="C717" s="53">
        <v>0.322</v>
      </c>
      <c r="D717" s="69">
        <v>0</v>
      </c>
      <c r="E717" s="53">
        <v>0.322</v>
      </c>
      <c r="F717" s="69">
        <v>0.322</v>
      </c>
      <c r="G717" s="69">
        <v>0.322</v>
      </c>
      <c r="H717" s="68">
        <f t="shared" si="58"/>
        <v>0</v>
      </c>
      <c r="I717" s="68">
        <f t="shared" si="59"/>
        <v>0.322</v>
      </c>
      <c r="J717" s="138" t="e">
        <f t="shared" si="60"/>
        <v>#DIV/0!</v>
      </c>
      <c r="K717" s="53"/>
      <c r="L717" s="53"/>
      <c r="M717" s="305" t="s">
        <v>1019</v>
      </c>
      <c r="O717" s="34" t="s">
        <v>115</v>
      </c>
    </row>
    <row r="718" spans="1:15" s="34" customFormat="1" ht="47.25">
      <c r="A718" s="35" t="s">
        <v>115</v>
      </c>
      <c r="B718" s="43" t="s">
        <v>779</v>
      </c>
      <c r="C718" s="53">
        <v>0.136</v>
      </c>
      <c r="D718" s="69">
        <v>0</v>
      </c>
      <c r="E718" s="53">
        <v>0.136</v>
      </c>
      <c r="F718" s="69">
        <v>0.136</v>
      </c>
      <c r="G718" s="69">
        <v>0.136</v>
      </c>
      <c r="H718" s="68">
        <f t="shared" si="58"/>
        <v>0</v>
      </c>
      <c r="I718" s="68">
        <f t="shared" si="59"/>
        <v>0.136</v>
      </c>
      <c r="J718" s="138" t="e">
        <f t="shared" si="60"/>
        <v>#DIV/0!</v>
      </c>
      <c r="K718" s="53"/>
      <c r="L718" s="53"/>
      <c r="M718" s="305" t="s">
        <v>1019</v>
      </c>
      <c r="O718" s="34" t="s">
        <v>115</v>
      </c>
    </row>
    <row r="719" spans="1:15" s="34" customFormat="1" ht="31.5">
      <c r="A719" s="35" t="s">
        <v>115</v>
      </c>
      <c r="B719" s="43" t="s">
        <v>189</v>
      </c>
      <c r="C719" s="53">
        <v>0</v>
      </c>
      <c r="D719" s="69">
        <v>17.7</v>
      </c>
      <c r="E719" s="53">
        <v>0</v>
      </c>
      <c r="F719" s="69">
        <v>13.94460878</v>
      </c>
      <c r="G719" s="69">
        <v>0</v>
      </c>
      <c r="H719" s="68">
        <f t="shared" si="58"/>
        <v>0</v>
      </c>
      <c r="I719" s="68">
        <f t="shared" si="59"/>
        <v>-17.7</v>
      </c>
      <c r="J719" s="138">
        <f t="shared" si="60"/>
        <v>0</v>
      </c>
      <c r="K719" s="53"/>
      <c r="L719" s="53"/>
      <c r="M719" s="305" t="s">
        <v>1017</v>
      </c>
      <c r="O719" s="34" t="s">
        <v>115</v>
      </c>
    </row>
    <row r="720" spans="1:15" s="34" customFormat="1" ht="31.5">
      <c r="A720" s="35" t="s">
        <v>115</v>
      </c>
      <c r="B720" s="43" t="s">
        <v>517</v>
      </c>
      <c r="C720" s="53">
        <v>0</v>
      </c>
      <c r="D720" s="69">
        <v>0.40356000000000003</v>
      </c>
      <c r="E720" s="53">
        <v>0</v>
      </c>
      <c r="F720" s="69">
        <v>0</v>
      </c>
      <c r="G720" s="69">
        <v>0</v>
      </c>
      <c r="H720" s="68">
        <f t="shared" si="58"/>
        <v>0</v>
      </c>
      <c r="I720" s="68">
        <f t="shared" si="59"/>
        <v>-0.40356000000000003</v>
      </c>
      <c r="J720" s="138">
        <f t="shared" si="60"/>
        <v>0</v>
      </c>
      <c r="K720" s="53"/>
      <c r="L720" s="53"/>
      <c r="M720" s="305" t="s">
        <v>1017</v>
      </c>
      <c r="O720" s="34" t="s">
        <v>115</v>
      </c>
    </row>
    <row r="721" spans="1:15" s="34" customFormat="1" ht="31.5">
      <c r="A721" s="35" t="s">
        <v>115</v>
      </c>
      <c r="B721" s="43" t="s">
        <v>518</v>
      </c>
      <c r="C721" s="53">
        <v>0</v>
      </c>
      <c r="D721" s="69">
        <v>1.2094999999999998</v>
      </c>
      <c r="E721" s="53">
        <v>0</v>
      </c>
      <c r="F721" s="69">
        <v>0</v>
      </c>
      <c r="G721" s="69">
        <v>0</v>
      </c>
      <c r="H721" s="68">
        <f t="shared" si="58"/>
        <v>0</v>
      </c>
      <c r="I721" s="68">
        <f t="shared" si="59"/>
        <v>-1.2094999999999998</v>
      </c>
      <c r="J721" s="138">
        <f t="shared" si="60"/>
        <v>0</v>
      </c>
      <c r="K721" s="53"/>
      <c r="L721" s="53"/>
      <c r="M721" s="305" t="s">
        <v>1017</v>
      </c>
      <c r="O721" s="34" t="s">
        <v>115</v>
      </c>
    </row>
    <row r="722" spans="1:15" s="34" customFormat="1" ht="31.5">
      <c r="A722" s="35" t="s">
        <v>115</v>
      </c>
      <c r="B722" s="43" t="s">
        <v>519</v>
      </c>
      <c r="C722" s="53">
        <v>0</v>
      </c>
      <c r="D722" s="69">
        <v>0.80594</v>
      </c>
      <c r="E722" s="53">
        <v>0</v>
      </c>
      <c r="F722" s="69">
        <v>0</v>
      </c>
      <c r="G722" s="69">
        <v>0</v>
      </c>
      <c r="H722" s="68">
        <f t="shared" si="58"/>
        <v>0</v>
      </c>
      <c r="I722" s="68">
        <f t="shared" si="59"/>
        <v>-0.80594</v>
      </c>
      <c r="J722" s="138">
        <f t="shared" si="60"/>
        <v>0</v>
      </c>
      <c r="K722" s="53"/>
      <c r="L722" s="53"/>
      <c r="M722" s="305"/>
      <c r="O722" s="34" t="s">
        <v>115</v>
      </c>
    </row>
    <row r="723" spans="1:15" s="34" customFormat="1" ht="47.25">
      <c r="A723" s="35" t="s">
        <v>115</v>
      </c>
      <c r="B723" s="43" t="s">
        <v>592</v>
      </c>
      <c r="C723" s="53"/>
      <c r="D723" s="69">
        <v>41.83242</v>
      </c>
      <c r="E723" s="53">
        <v>37.78017736</v>
      </c>
      <c r="F723" s="69">
        <v>36.2545719</v>
      </c>
      <c r="G723" s="69">
        <v>36.2545719</v>
      </c>
      <c r="H723" s="68"/>
      <c r="I723" s="68">
        <f t="shared" si="59"/>
        <v>-4.052242639999996</v>
      </c>
      <c r="J723" s="138">
        <f t="shared" si="60"/>
        <v>0.9031315271743783</v>
      </c>
      <c r="K723" s="53"/>
      <c r="L723" s="53"/>
      <c r="M723" s="305" t="s">
        <v>1020</v>
      </c>
      <c r="O723" s="34" t="s">
        <v>115</v>
      </c>
    </row>
    <row r="724" spans="1:15" s="34" customFormat="1" ht="31.5">
      <c r="A724" s="35" t="s">
        <v>115</v>
      </c>
      <c r="B724" s="43" t="s">
        <v>595</v>
      </c>
      <c r="C724" s="53">
        <v>0</v>
      </c>
      <c r="D724" s="69">
        <v>0</v>
      </c>
      <c r="E724" s="53">
        <v>0</v>
      </c>
      <c r="F724" s="69">
        <v>0</v>
      </c>
      <c r="G724" s="69">
        <v>0</v>
      </c>
      <c r="H724" s="68">
        <f t="shared" si="58"/>
        <v>0</v>
      </c>
      <c r="I724" s="68">
        <f t="shared" si="59"/>
        <v>0</v>
      </c>
      <c r="J724" s="138" t="e">
        <f t="shared" si="60"/>
        <v>#DIV/0!</v>
      </c>
      <c r="K724" s="53"/>
      <c r="L724" s="53"/>
      <c r="M724" s="305"/>
      <c r="O724" s="34" t="s">
        <v>115</v>
      </c>
    </row>
    <row r="725" spans="1:15" s="34" customFormat="1" ht="31.5">
      <c r="A725" s="35" t="s">
        <v>115</v>
      </c>
      <c r="B725" s="43" t="s">
        <v>182</v>
      </c>
      <c r="C725" s="53">
        <v>0</v>
      </c>
      <c r="D725" s="69">
        <v>3.1659399999999995</v>
      </c>
      <c r="E725" s="53">
        <v>0</v>
      </c>
      <c r="F725" s="69">
        <v>0</v>
      </c>
      <c r="G725" s="69">
        <v>0</v>
      </c>
      <c r="H725" s="68">
        <f t="shared" si="58"/>
        <v>0</v>
      </c>
      <c r="I725" s="68">
        <f t="shared" si="59"/>
        <v>-3.1659399999999995</v>
      </c>
      <c r="J725" s="138">
        <f t="shared" si="60"/>
        <v>0</v>
      </c>
      <c r="K725" s="53"/>
      <c r="L725" s="53"/>
      <c r="M725" s="305" t="s">
        <v>1017</v>
      </c>
      <c r="O725" s="34" t="s">
        <v>115</v>
      </c>
    </row>
    <row r="726" spans="1:15" s="34" customFormat="1" ht="15.75">
      <c r="A726" s="35" t="s">
        <v>115</v>
      </c>
      <c r="B726" s="43" t="s">
        <v>164</v>
      </c>
      <c r="C726" s="53">
        <v>0.22257374</v>
      </c>
      <c r="D726" s="69">
        <v>0</v>
      </c>
      <c r="E726" s="53">
        <v>0.22257373999999996</v>
      </c>
      <c r="F726" s="69">
        <v>0.22256977</v>
      </c>
      <c r="G726" s="69">
        <v>0</v>
      </c>
      <c r="H726" s="68">
        <f t="shared" si="58"/>
        <v>0</v>
      </c>
      <c r="I726" s="68">
        <f t="shared" si="59"/>
        <v>0.22257373999999996</v>
      </c>
      <c r="J726" s="138" t="e">
        <f t="shared" si="60"/>
        <v>#DIV/0!</v>
      </c>
      <c r="K726" s="53"/>
      <c r="L726" s="53"/>
      <c r="M726" s="305"/>
      <c r="O726" s="34" t="s">
        <v>115</v>
      </c>
    </row>
    <row r="727" spans="1:15" s="34" customFormat="1" ht="15.75">
      <c r="A727" s="35"/>
      <c r="B727" s="151" t="s">
        <v>110</v>
      </c>
      <c r="C727" s="69"/>
      <c r="D727" s="67"/>
      <c r="E727" s="67"/>
      <c r="F727" s="69"/>
      <c r="G727" s="69"/>
      <c r="H727" s="68"/>
      <c r="I727" s="68"/>
      <c r="J727" s="138"/>
      <c r="K727" s="53"/>
      <c r="L727" s="53"/>
      <c r="M727" s="305"/>
      <c r="O727" s="34" t="s">
        <v>116</v>
      </c>
    </row>
    <row r="728" spans="1:15" s="34" customFormat="1" ht="47.25">
      <c r="A728" s="35" t="s">
        <v>116</v>
      </c>
      <c r="B728" s="43" t="s">
        <v>780</v>
      </c>
      <c r="C728" s="53">
        <v>0</v>
      </c>
      <c r="D728" s="69">
        <v>0</v>
      </c>
      <c r="E728" s="53">
        <v>0</v>
      </c>
      <c r="F728" s="69">
        <v>0</v>
      </c>
      <c r="G728" s="69">
        <v>0</v>
      </c>
      <c r="H728" s="68">
        <f aca="true" t="shared" si="61" ref="H728:H746">C728-E728</f>
        <v>0</v>
      </c>
      <c r="I728" s="68">
        <f aca="true" t="shared" si="62" ref="I728:I746">E728-D728</f>
        <v>0</v>
      </c>
      <c r="J728" s="138" t="e">
        <f aca="true" t="shared" si="63" ref="J728:J746">E728/D728</f>
        <v>#DIV/0!</v>
      </c>
      <c r="K728" s="53"/>
      <c r="L728" s="53"/>
      <c r="M728" s="305"/>
      <c r="O728" s="34" t="s">
        <v>116</v>
      </c>
    </row>
    <row r="729" spans="1:15" s="34" customFormat="1" ht="78.75">
      <c r="A729" s="35" t="s">
        <v>116</v>
      </c>
      <c r="B729" s="43" t="s">
        <v>781</v>
      </c>
      <c r="C729" s="53">
        <v>169.44756339999998</v>
      </c>
      <c r="D729" s="69">
        <v>0</v>
      </c>
      <c r="E729" s="53">
        <v>-39.18968754</v>
      </c>
      <c r="F729" s="69">
        <v>0</v>
      </c>
      <c r="G729" s="69">
        <v>0</v>
      </c>
      <c r="H729" s="68">
        <f t="shared" si="61"/>
        <v>208.63725093999997</v>
      </c>
      <c r="I729" s="68">
        <f t="shared" si="62"/>
        <v>-39.18968754</v>
      </c>
      <c r="J729" s="138" t="e">
        <f t="shared" si="63"/>
        <v>#DIV/0!</v>
      </c>
      <c r="K729" s="53"/>
      <c r="L729" s="53"/>
      <c r="M729" s="305" t="s">
        <v>1057</v>
      </c>
      <c r="O729" s="34" t="s">
        <v>116</v>
      </c>
    </row>
    <row r="730" spans="1:15" s="34" customFormat="1" ht="31.5">
      <c r="A730" s="35" t="s">
        <v>116</v>
      </c>
      <c r="B730" s="43" t="s">
        <v>782</v>
      </c>
      <c r="C730" s="53">
        <v>0</v>
      </c>
      <c r="D730" s="69">
        <v>0.3425658</v>
      </c>
      <c r="E730" s="53">
        <v>0</v>
      </c>
      <c r="F730" s="69">
        <v>0</v>
      </c>
      <c r="G730" s="69">
        <v>0</v>
      </c>
      <c r="H730" s="68">
        <f t="shared" si="61"/>
        <v>0</v>
      </c>
      <c r="I730" s="68">
        <f t="shared" si="62"/>
        <v>-0.3425658</v>
      </c>
      <c r="J730" s="138">
        <f t="shared" si="63"/>
        <v>0</v>
      </c>
      <c r="K730" s="53"/>
      <c r="L730" s="53"/>
      <c r="M730" s="305" t="s">
        <v>1017</v>
      </c>
      <c r="O730" s="34" t="s">
        <v>116</v>
      </c>
    </row>
    <row r="731" spans="1:15" s="34" customFormat="1" ht="31.5">
      <c r="A731" s="35" t="s">
        <v>116</v>
      </c>
      <c r="B731" s="43" t="s">
        <v>783</v>
      </c>
      <c r="C731" s="53">
        <v>0</v>
      </c>
      <c r="D731" s="69">
        <v>0.2857016</v>
      </c>
      <c r="E731" s="53">
        <v>0</v>
      </c>
      <c r="F731" s="69">
        <v>0</v>
      </c>
      <c r="G731" s="69">
        <v>0</v>
      </c>
      <c r="H731" s="68">
        <f t="shared" si="61"/>
        <v>0</v>
      </c>
      <c r="I731" s="68">
        <f t="shared" si="62"/>
        <v>-0.2857016</v>
      </c>
      <c r="J731" s="138">
        <f t="shared" si="63"/>
        <v>0</v>
      </c>
      <c r="K731" s="53"/>
      <c r="L731" s="53"/>
      <c r="M731" s="305" t="s">
        <v>1017</v>
      </c>
      <c r="O731" s="34" t="s">
        <v>116</v>
      </c>
    </row>
    <row r="732" spans="1:15" s="34" customFormat="1" ht="31.5">
      <c r="A732" s="35" t="s">
        <v>116</v>
      </c>
      <c r="B732" s="43" t="s">
        <v>214</v>
      </c>
      <c r="C732" s="53">
        <v>202.15</v>
      </c>
      <c r="D732" s="69">
        <v>23.195978</v>
      </c>
      <c r="E732" s="53">
        <v>34.369040047</v>
      </c>
      <c r="F732" s="69">
        <v>19.553952</v>
      </c>
      <c r="G732" s="69">
        <v>0</v>
      </c>
      <c r="H732" s="68">
        <f t="shared" si="61"/>
        <v>167.780959953</v>
      </c>
      <c r="I732" s="68">
        <f t="shared" si="62"/>
        <v>11.173062046999998</v>
      </c>
      <c r="J732" s="138">
        <f t="shared" si="63"/>
        <v>1.481681007241859</v>
      </c>
      <c r="K732" s="53"/>
      <c r="L732" s="53"/>
      <c r="M732" s="303" t="s">
        <v>1034</v>
      </c>
      <c r="O732" s="34" t="s">
        <v>116</v>
      </c>
    </row>
    <row r="733" spans="1:15" s="34" customFormat="1" ht="31.5">
      <c r="A733" s="35" t="s">
        <v>116</v>
      </c>
      <c r="B733" s="43" t="s">
        <v>155</v>
      </c>
      <c r="C733" s="53">
        <v>68.4337578</v>
      </c>
      <c r="D733" s="69">
        <v>23.986499999999992</v>
      </c>
      <c r="E733" s="53">
        <v>38.86482381</v>
      </c>
      <c r="F733" s="69">
        <v>2.75452</v>
      </c>
      <c r="G733" s="69">
        <v>0</v>
      </c>
      <c r="H733" s="68">
        <f t="shared" si="61"/>
        <v>29.568933989999998</v>
      </c>
      <c r="I733" s="68">
        <f t="shared" si="62"/>
        <v>14.878323810000005</v>
      </c>
      <c r="J733" s="138">
        <f t="shared" si="63"/>
        <v>1.6202790657244703</v>
      </c>
      <c r="K733" s="53"/>
      <c r="L733" s="53"/>
      <c r="M733" s="303" t="s">
        <v>1034</v>
      </c>
      <c r="O733" s="34" t="s">
        <v>116</v>
      </c>
    </row>
    <row r="734" spans="1:13" s="34" customFormat="1" ht="47.25">
      <c r="A734" s="35" t="s">
        <v>116</v>
      </c>
      <c r="B734" s="43" t="s">
        <v>784</v>
      </c>
      <c r="C734" s="53">
        <v>0</v>
      </c>
      <c r="D734" s="69">
        <v>0</v>
      </c>
      <c r="E734" s="53">
        <v>0</v>
      </c>
      <c r="F734" s="69">
        <v>0.48423</v>
      </c>
      <c r="G734" s="69">
        <v>0</v>
      </c>
      <c r="H734" s="68">
        <f t="shared" si="61"/>
        <v>0</v>
      </c>
      <c r="I734" s="68">
        <f t="shared" si="62"/>
        <v>0</v>
      </c>
      <c r="J734" s="138" t="e">
        <f t="shared" si="63"/>
        <v>#DIV/0!</v>
      </c>
      <c r="K734" s="53"/>
      <c r="L734" s="53"/>
      <c r="M734" s="305"/>
    </row>
    <row r="735" spans="1:13" s="34" customFormat="1" ht="47.25">
      <c r="A735" s="35" t="s">
        <v>116</v>
      </c>
      <c r="B735" s="43" t="s">
        <v>785</v>
      </c>
      <c r="C735" s="53">
        <v>0</v>
      </c>
      <c r="D735" s="69">
        <v>0</v>
      </c>
      <c r="E735" s="53">
        <v>0</v>
      </c>
      <c r="F735" s="69">
        <v>0.670521</v>
      </c>
      <c r="G735" s="69">
        <v>0</v>
      </c>
      <c r="H735" s="68">
        <f t="shared" si="61"/>
        <v>0</v>
      </c>
      <c r="I735" s="68">
        <f t="shared" si="62"/>
        <v>0</v>
      </c>
      <c r="J735" s="138" t="e">
        <f t="shared" si="63"/>
        <v>#DIV/0!</v>
      </c>
      <c r="K735" s="53"/>
      <c r="L735" s="53"/>
      <c r="M735" s="305"/>
    </row>
    <row r="736" spans="1:13" s="34" customFormat="1" ht="47.25">
      <c r="A736" s="35" t="s">
        <v>116</v>
      </c>
      <c r="B736" s="43" t="s">
        <v>786</v>
      </c>
      <c r="C736" s="53">
        <v>0</v>
      </c>
      <c r="D736" s="69">
        <v>0</v>
      </c>
      <c r="E736" s="53">
        <v>0</v>
      </c>
      <c r="F736" s="69">
        <v>0.678214</v>
      </c>
      <c r="G736" s="69">
        <v>0</v>
      </c>
      <c r="H736" s="68">
        <f t="shared" si="61"/>
        <v>0</v>
      </c>
      <c r="I736" s="68">
        <f t="shared" si="62"/>
        <v>0</v>
      </c>
      <c r="J736" s="138" t="e">
        <f t="shared" si="63"/>
        <v>#DIV/0!</v>
      </c>
      <c r="K736" s="53"/>
      <c r="L736" s="53"/>
      <c r="M736" s="305"/>
    </row>
    <row r="737" spans="1:13" s="34" customFormat="1" ht="47.25">
      <c r="A737" s="35" t="s">
        <v>116</v>
      </c>
      <c r="B737" s="43" t="s">
        <v>787</v>
      </c>
      <c r="C737" s="53">
        <v>0</v>
      </c>
      <c r="D737" s="69">
        <v>0</v>
      </c>
      <c r="E737" s="53">
        <v>0</v>
      </c>
      <c r="F737" s="69">
        <v>3.374221</v>
      </c>
      <c r="G737" s="69">
        <v>0</v>
      </c>
      <c r="H737" s="68">
        <f t="shared" si="61"/>
        <v>0</v>
      </c>
      <c r="I737" s="68">
        <f t="shared" si="62"/>
        <v>0</v>
      </c>
      <c r="J737" s="138" t="e">
        <f t="shared" si="63"/>
        <v>#DIV/0!</v>
      </c>
      <c r="K737" s="53"/>
      <c r="L737" s="53"/>
      <c r="M737" s="305"/>
    </row>
    <row r="738" spans="1:13" s="34" customFormat="1" ht="47.25">
      <c r="A738" s="35" t="s">
        <v>116</v>
      </c>
      <c r="B738" s="43" t="s">
        <v>788</v>
      </c>
      <c r="C738" s="53">
        <v>0</v>
      </c>
      <c r="D738" s="69">
        <v>0</v>
      </c>
      <c r="E738" s="53">
        <v>0</v>
      </c>
      <c r="F738" s="69">
        <v>2.384099</v>
      </c>
      <c r="G738" s="69">
        <v>0</v>
      </c>
      <c r="H738" s="68">
        <f t="shared" si="61"/>
        <v>0</v>
      </c>
      <c r="I738" s="68">
        <f t="shared" si="62"/>
        <v>0</v>
      </c>
      <c r="J738" s="138" t="e">
        <f t="shared" si="63"/>
        <v>#DIV/0!</v>
      </c>
      <c r="K738" s="53"/>
      <c r="L738" s="53"/>
      <c r="M738" s="305"/>
    </row>
    <row r="739" spans="1:15" s="34" customFormat="1" ht="47.25">
      <c r="A739" s="35" t="s">
        <v>116</v>
      </c>
      <c r="B739" s="43" t="s">
        <v>789</v>
      </c>
      <c r="C739" s="53">
        <v>0</v>
      </c>
      <c r="D739" s="69">
        <v>0</v>
      </c>
      <c r="E739" s="53">
        <v>0</v>
      </c>
      <c r="F739" s="69">
        <v>1.425678</v>
      </c>
      <c r="G739" s="69">
        <v>0</v>
      </c>
      <c r="H739" s="68">
        <f t="shared" si="61"/>
        <v>0</v>
      </c>
      <c r="I739" s="68">
        <f t="shared" si="62"/>
        <v>0</v>
      </c>
      <c r="J739" s="138" t="e">
        <f t="shared" si="63"/>
        <v>#DIV/0!</v>
      </c>
      <c r="K739" s="53"/>
      <c r="L739" s="53"/>
      <c r="M739" s="305"/>
      <c r="O739" s="34" t="s">
        <v>116</v>
      </c>
    </row>
    <row r="740" spans="1:15" s="34" customFormat="1" ht="31.5">
      <c r="A740" s="35" t="s">
        <v>116</v>
      </c>
      <c r="B740" s="43" t="s">
        <v>790</v>
      </c>
      <c r="C740" s="53">
        <v>0</v>
      </c>
      <c r="D740" s="69">
        <v>0</v>
      </c>
      <c r="E740" s="53">
        <v>0</v>
      </c>
      <c r="F740" s="69">
        <v>1.484901</v>
      </c>
      <c r="G740" s="69">
        <v>0</v>
      </c>
      <c r="H740" s="68">
        <f t="shared" si="61"/>
        <v>0</v>
      </c>
      <c r="I740" s="68">
        <f t="shared" si="62"/>
        <v>0</v>
      </c>
      <c r="J740" s="138" t="e">
        <f t="shared" si="63"/>
        <v>#DIV/0!</v>
      </c>
      <c r="K740" s="53"/>
      <c r="L740" s="53"/>
      <c r="M740" s="305"/>
      <c r="O740" s="34" t="s">
        <v>116</v>
      </c>
    </row>
    <row r="741" spans="1:15" s="34" customFormat="1" ht="31.5">
      <c r="A741" s="35" t="s">
        <v>116</v>
      </c>
      <c r="B741" s="43" t="s">
        <v>502</v>
      </c>
      <c r="C741" s="53">
        <v>0</v>
      </c>
      <c r="D741" s="69">
        <v>0.30779999999999996</v>
      </c>
      <c r="E741" s="53">
        <v>0</v>
      </c>
      <c r="F741" s="69">
        <v>0</v>
      </c>
      <c r="G741" s="69">
        <v>0</v>
      </c>
      <c r="H741" s="68">
        <f t="shared" si="61"/>
        <v>0</v>
      </c>
      <c r="I741" s="68">
        <f t="shared" si="62"/>
        <v>-0.30779999999999996</v>
      </c>
      <c r="J741" s="138">
        <f t="shared" si="63"/>
        <v>0</v>
      </c>
      <c r="K741" s="53"/>
      <c r="L741" s="53"/>
      <c r="M741" s="305" t="s">
        <v>1017</v>
      </c>
      <c r="O741" s="34" t="s">
        <v>116</v>
      </c>
    </row>
    <row r="742" spans="1:13" s="34" customFormat="1" ht="31.5">
      <c r="A742" s="35" t="s">
        <v>116</v>
      </c>
      <c r="B742" s="43" t="s">
        <v>589</v>
      </c>
      <c r="C742" s="53">
        <v>75.09</v>
      </c>
      <c r="D742" s="69">
        <v>7.325</v>
      </c>
      <c r="E742" s="53">
        <v>23.81358</v>
      </c>
      <c r="F742" s="69">
        <v>15.150400000000001</v>
      </c>
      <c r="G742" s="69">
        <v>0</v>
      </c>
      <c r="H742" s="68">
        <f t="shared" si="61"/>
        <v>51.27642</v>
      </c>
      <c r="I742" s="68">
        <f t="shared" si="62"/>
        <v>16.488580000000002</v>
      </c>
      <c r="J742" s="138">
        <f t="shared" si="63"/>
        <v>3.251000682593857</v>
      </c>
      <c r="K742" s="53"/>
      <c r="L742" s="53"/>
      <c r="M742" s="305" t="s">
        <v>1024</v>
      </c>
    </row>
    <row r="743" spans="1:13" s="34" customFormat="1" ht="15.75">
      <c r="A743" s="35" t="s">
        <v>116</v>
      </c>
      <c r="B743" s="43" t="s">
        <v>791</v>
      </c>
      <c r="C743" s="53">
        <v>0</v>
      </c>
      <c r="D743" s="69">
        <v>0</v>
      </c>
      <c r="E743" s="53">
        <v>0</v>
      </c>
      <c r="F743" s="69">
        <v>1.895731</v>
      </c>
      <c r="G743" s="69">
        <v>0</v>
      </c>
      <c r="H743" s="68">
        <f t="shared" si="61"/>
        <v>0</v>
      </c>
      <c r="I743" s="68">
        <f t="shared" si="62"/>
        <v>0</v>
      </c>
      <c r="J743" s="138" t="e">
        <f t="shared" si="63"/>
        <v>#DIV/0!</v>
      </c>
      <c r="K743" s="53"/>
      <c r="L743" s="53"/>
      <c r="M743" s="305"/>
    </row>
    <row r="744" spans="1:13" s="34" customFormat="1" ht="15.75">
      <c r="A744" s="35" t="s">
        <v>116</v>
      </c>
      <c r="B744" s="43" t="s">
        <v>792</v>
      </c>
      <c r="C744" s="53">
        <v>0</v>
      </c>
      <c r="D744" s="69">
        <v>0</v>
      </c>
      <c r="E744" s="53">
        <v>0</v>
      </c>
      <c r="F744" s="69">
        <v>2.0507081</v>
      </c>
      <c r="G744" s="69">
        <v>0</v>
      </c>
      <c r="H744" s="68">
        <f t="shared" si="61"/>
        <v>0</v>
      </c>
      <c r="I744" s="68">
        <f t="shared" si="62"/>
        <v>0</v>
      </c>
      <c r="J744" s="138" t="e">
        <f t="shared" si="63"/>
        <v>#DIV/0!</v>
      </c>
      <c r="K744" s="53"/>
      <c r="L744" s="53"/>
      <c r="M744" s="305"/>
    </row>
    <row r="745" spans="1:13" s="34" customFormat="1" ht="31.5">
      <c r="A745" s="35" t="s">
        <v>116</v>
      </c>
      <c r="B745" s="43" t="s">
        <v>592</v>
      </c>
      <c r="C745" s="53"/>
      <c r="D745" s="69">
        <v>8.72444</v>
      </c>
      <c r="E745" s="53">
        <v>9.822</v>
      </c>
      <c r="F745" s="69">
        <v>7.876469000000001</v>
      </c>
      <c r="G745" s="69">
        <v>7.8764400000000006</v>
      </c>
      <c r="H745" s="68"/>
      <c r="I745" s="68">
        <f t="shared" si="62"/>
        <v>1.0975599999999996</v>
      </c>
      <c r="J745" s="138">
        <f t="shared" si="63"/>
        <v>1.1258029168634318</v>
      </c>
      <c r="K745" s="53"/>
      <c r="L745" s="53"/>
      <c r="M745" s="305" t="s">
        <v>1024</v>
      </c>
    </row>
    <row r="746" spans="1:13" s="34" customFormat="1" ht="31.5">
      <c r="A746" s="35" t="s">
        <v>116</v>
      </c>
      <c r="B746" s="43" t="s">
        <v>174</v>
      </c>
      <c r="C746" s="53">
        <v>0</v>
      </c>
      <c r="D746" s="69">
        <v>0</v>
      </c>
      <c r="E746" s="53">
        <v>0</v>
      </c>
      <c r="F746" s="69">
        <v>0</v>
      </c>
      <c r="G746" s="69">
        <v>0</v>
      </c>
      <c r="H746" s="68">
        <f t="shared" si="61"/>
        <v>0</v>
      </c>
      <c r="I746" s="68">
        <f t="shared" si="62"/>
        <v>0</v>
      </c>
      <c r="J746" s="138" t="e">
        <f t="shared" si="63"/>
        <v>#DIV/0!</v>
      </c>
      <c r="K746" s="53"/>
      <c r="L746" s="53"/>
      <c r="M746" s="305"/>
    </row>
    <row r="747" spans="1:15" s="34" customFormat="1" ht="15.75">
      <c r="A747" s="35"/>
      <c r="B747" s="151" t="s">
        <v>119</v>
      </c>
      <c r="C747" s="69"/>
      <c r="D747" s="69"/>
      <c r="E747" s="69"/>
      <c r="F747" s="69"/>
      <c r="G747" s="69"/>
      <c r="H747" s="68"/>
      <c r="I747" s="68"/>
      <c r="J747" s="138"/>
      <c r="K747" s="53"/>
      <c r="L747" s="53"/>
      <c r="M747" s="305"/>
      <c r="O747" s="34" t="s">
        <v>118</v>
      </c>
    </row>
    <row r="748" spans="1:15" s="34" customFormat="1" ht="31.5">
      <c r="A748" s="35" t="s">
        <v>118</v>
      </c>
      <c r="B748" s="44" t="s">
        <v>503</v>
      </c>
      <c r="C748" s="176">
        <v>0</v>
      </c>
      <c r="D748" s="130">
        <v>0.6997399999999999</v>
      </c>
      <c r="E748" s="176">
        <v>0</v>
      </c>
      <c r="F748" s="130">
        <v>0</v>
      </c>
      <c r="G748" s="130">
        <v>0</v>
      </c>
      <c r="H748" s="68">
        <f>C748-E748</f>
        <v>0</v>
      </c>
      <c r="I748" s="68">
        <f aca="true" t="shared" si="64" ref="I748:I753">E748-D748</f>
        <v>-0.6997399999999999</v>
      </c>
      <c r="J748" s="138">
        <f aca="true" t="shared" si="65" ref="J748:J753">E748/D748</f>
        <v>0</v>
      </c>
      <c r="K748" s="53"/>
      <c r="L748" s="53"/>
      <c r="M748" s="305" t="s">
        <v>1017</v>
      </c>
      <c r="O748" s="34" t="s">
        <v>118</v>
      </c>
    </row>
    <row r="749" spans="1:13" s="34" customFormat="1" ht="31.5">
      <c r="A749" s="35" t="s">
        <v>118</v>
      </c>
      <c r="B749" s="44" t="s">
        <v>793</v>
      </c>
      <c r="C749" s="176">
        <v>0</v>
      </c>
      <c r="D749" s="130">
        <v>9.44</v>
      </c>
      <c r="E749" s="176">
        <v>0</v>
      </c>
      <c r="F749" s="130">
        <v>0</v>
      </c>
      <c r="G749" s="130">
        <v>0</v>
      </c>
      <c r="H749" s="68">
        <f>C749-E749</f>
        <v>0</v>
      </c>
      <c r="I749" s="68">
        <f t="shared" si="64"/>
        <v>-9.44</v>
      </c>
      <c r="J749" s="138">
        <f t="shared" si="65"/>
        <v>0</v>
      </c>
      <c r="K749" s="53"/>
      <c r="L749" s="53"/>
      <c r="M749" s="305" t="s">
        <v>1017</v>
      </c>
    </row>
    <row r="750" spans="1:13" s="34" customFormat="1" ht="31.5">
      <c r="A750" s="35" t="s">
        <v>118</v>
      </c>
      <c r="B750" s="44" t="s">
        <v>517</v>
      </c>
      <c r="C750" s="176">
        <v>0.48</v>
      </c>
      <c r="D750" s="130">
        <v>0.47908</v>
      </c>
      <c r="E750" s="176">
        <v>0.48</v>
      </c>
      <c r="F750" s="130">
        <v>0.4068</v>
      </c>
      <c r="G750" s="130">
        <v>0</v>
      </c>
      <c r="H750" s="68">
        <f>C750-E750</f>
        <v>0</v>
      </c>
      <c r="I750" s="68">
        <f t="shared" si="64"/>
        <v>0.0009199999999999764</v>
      </c>
      <c r="J750" s="138">
        <f t="shared" si="65"/>
        <v>1.001920347332387</v>
      </c>
      <c r="K750" s="53"/>
      <c r="L750" s="53"/>
      <c r="M750" s="305"/>
    </row>
    <row r="751" spans="1:13" s="34" customFormat="1" ht="31.5">
      <c r="A751" s="35" t="s">
        <v>118</v>
      </c>
      <c r="B751" s="44" t="s">
        <v>518</v>
      </c>
      <c r="C751" s="176">
        <v>0.485</v>
      </c>
      <c r="D751" s="130">
        <v>1.43842</v>
      </c>
      <c r="E751" s="176">
        <v>0.485</v>
      </c>
      <c r="F751" s="130">
        <v>0.411016</v>
      </c>
      <c r="G751" s="130">
        <v>0</v>
      </c>
      <c r="H751" s="68">
        <f>C751-E751</f>
        <v>0</v>
      </c>
      <c r="I751" s="68">
        <f t="shared" si="64"/>
        <v>-0.95342</v>
      </c>
      <c r="J751" s="138">
        <f t="shared" si="65"/>
        <v>0.3371755120201332</v>
      </c>
      <c r="K751" s="53"/>
      <c r="L751" s="53"/>
      <c r="M751" s="305" t="s">
        <v>1017</v>
      </c>
    </row>
    <row r="752" spans="1:13" s="34" customFormat="1" ht="31.5">
      <c r="A752" s="35" t="s">
        <v>118</v>
      </c>
      <c r="B752" s="44" t="s">
        <v>519</v>
      </c>
      <c r="C752" s="176">
        <v>0.4699999</v>
      </c>
      <c r="D752" s="130">
        <v>0.95816</v>
      </c>
      <c r="E752" s="176">
        <v>0.4699999</v>
      </c>
      <c r="F752" s="130">
        <v>2.745508</v>
      </c>
      <c r="G752" s="130">
        <v>2.347203</v>
      </c>
      <c r="H752" s="68">
        <f>C752-E752</f>
        <v>0</v>
      </c>
      <c r="I752" s="68">
        <f t="shared" si="64"/>
        <v>-0.4881601</v>
      </c>
      <c r="J752" s="138">
        <f t="shared" si="65"/>
        <v>0.49052339901477837</v>
      </c>
      <c r="K752" s="53"/>
      <c r="L752" s="53"/>
      <c r="M752" s="305"/>
    </row>
    <row r="753" spans="1:15" s="34" customFormat="1" ht="47.25">
      <c r="A753" s="35" t="s">
        <v>118</v>
      </c>
      <c r="B753" s="44" t="s">
        <v>592</v>
      </c>
      <c r="C753" s="176"/>
      <c r="D753" s="130">
        <v>22.73682328</v>
      </c>
      <c r="E753" s="176">
        <v>18.2212</v>
      </c>
      <c r="F753" s="130">
        <v>17.415734</v>
      </c>
      <c r="G753" s="130">
        <v>17.429667379999998</v>
      </c>
      <c r="H753" s="68"/>
      <c r="I753" s="68">
        <f t="shared" si="64"/>
        <v>-4.51562328</v>
      </c>
      <c r="J753" s="138">
        <f t="shared" si="65"/>
        <v>0.8013960338966051</v>
      </c>
      <c r="K753" s="53"/>
      <c r="L753" s="53"/>
      <c r="M753" s="305" t="s">
        <v>1020</v>
      </c>
      <c r="O753" s="34" t="s">
        <v>118</v>
      </c>
    </row>
    <row r="754" spans="1:13" s="34" customFormat="1" ht="15.75">
      <c r="A754" s="47"/>
      <c r="B754" s="74"/>
      <c r="C754" s="69"/>
      <c r="D754" s="67"/>
      <c r="E754" s="67"/>
      <c r="F754" s="69"/>
      <c r="G754" s="69"/>
      <c r="H754" s="69"/>
      <c r="I754" s="69"/>
      <c r="J754" s="138"/>
      <c r="K754" s="50"/>
      <c r="L754" s="50"/>
      <c r="M754" s="305"/>
    </row>
    <row r="755" spans="1:20" s="34" customFormat="1" ht="15.75">
      <c r="A755" s="76" t="s">
        <v>3</v>
      </c>
      <c r="B755" s="77" t="s">
        <v>16</v>
      </c>
      <c r="C755" s="131">
        <f>C756+C771</f>
        <v>1958.0350126290011</v>
      </c>
      <c r="D755" s="131">
        <f aca="true" t="shared" si="66" ref="D755:I755">D756+D771</f>
        <v>720.2332390925</v>
      </c>
      <c r="E755" s="131">
        <f t="shared" si="66"/>
        <v>801.9017889350602</v>
      </c>
      <c r="F755" s="131">
        <f t="shared" si="66"/>
        <v>646.1477284400003</v>
      </c>
      <c r="G755" s="131">
        <f t="shared" si="66"/>
        <v>733.8563782459998</v>
      </c>
      <c r="H755" s="131">
        <f t="shared" si="66"/>
        <v>1157.0013496039403</v>
      </c>
      <c r="I755" s="131">
        <f t="shared" si="66"/>
        <v>81.66854984256004</v>
      </c>
      <c r="J755" s="138">
        <f>E755/D755</f>
        <v>1.1133918089443682</v>
      </c>
      <c r="K755" s="80"/>
      <c r="L755" s="80"/>
      <c r="M755" s="310"/>
      <c r="Q755" s="146"/>
      <c r="R755" s="146"/>
      <c r="S755" s="146"/>
      <c r="T755" s="146"/>
    </row>
    <row r="756" spans="1:20" s="34" customFormat="1" ht="31.5">
      <c r="A756" s="85" t="s">
        <v>4</v>
      </c>
      <c r="B756" s="77" t="s">
        <v>24</v>
      </c>
      <c r="C756" s="131">
        <f>SUM(C757:C770)</f>
        <v>69.6930076296</v>
      </c>
      <c r="D756" s="131">
        <f aca="true" t="shared" si="67" ref="D756:I756">SUM(D757:D770)</f>
        <v>64.87932998000001</v>
      </c>
      <c r="E756" s="131">
        <f t="shared" si="67"/>
        <v>60.070688074</v>
      </c>
      <c r="F756" s="131">
        <f t="shared" si="67"/>
        <v>70.08685751</v>
      </c>
      <c r="G756" s="131">
        <f t="shared" si="67"/>
        <v>310.74412882</v>
      </c>
      <c r="H756" s="131">
        <f t="shared" si="67"/>
        <v>9.622319555600008</v>
      </c>
      <c r="I756" s="131">
        <f t="shared" si="67"/>
        <v>-4.808641906000006</v>
      </c>
      <c r="J756" s="138">
        <f>E756/D756</f>
        <v>0.9258832989261396</v>
      </c>
      <c r="K756" s="80"/>
      <c r="L756" s="80"/>
      <c r="M756" s="310"/>
      <c r="Q756" s="146"/>
      <c r="R756" s="146"/>
      <c r="S756" s="146"/>
      <c r="T756" s="146"/>
    </row>
    <row r="757" spans="1:13" s="34" customFormat="1" ht="15.75">
      <c r="A757" s="48"/>
      <c r="B757" s="74" t="s">
        <v>105</v>
      </c>
      <c r="C757" s="69"/>
      <c r="D757" s="69"/>
      <c r="E757" s="69"/>
      <c r="F757" s="69"/>
      <c r="G757" s="69"/>
      <c r="H757" s="69"/>
      <c r="I757" s="69"/>
      <c r="J757" s="138"/>
      <c r="K757" s="50"/>
      <c r="L757" s="50"/>
      <c r="M757" s="305"/>
    </row>
    <row r="758" spans="1:15" s="34" customFormat="1" ht="31.5">
      <c r="A758" s="35" t="s">
        <v>111</v>
      </c>
      <c r="B758" s="29" t="s">
        <v>794</v>
      </c>
      <c r="C758" s="52">
        <v>58.34966782000001</v>
      </c>
      <c r="D758" s="68">
        <v>58.759554980000004</v>
      </c>
      <c r="E758" s="52">
        <v>53.03747405</v>
      </c>
      <c r="F758" s="68">
        <v>65.54814739</v>
      </c>
      <c r="G758" s="68">
        <v>306.64070044</v>
      </c>
      <c r="H758" s="68">
        <f>C758-E758</f>
        <v>5.3121937700000075</v>
      </c>
      <c r="I758" s="68">
        <f>E758-D758</f>
        <v>-5.722080930000004</v>
      </c>
      <c r="J758" s="138">
        <f>E758/D758</f>
        <v>0.9026187156804093</v>
      </c>
      <c r="K758" s="53"/>
      <c r="L758" s="53"/>
      <c r="M758" s="305"/>
      <c r="O758" s="34" t="s">
        <v>111</v>
      </c>
    </row>
    <row r="759" spans="1:15" s="34" customFormat="1" ht="15.75">
      <c r="A759" s="35"/>
      <c r="B759" s="36" t="s">
        <v>108</v>
      </c>
      <c r="C759" s="67"/>
      <c r="D759" s="67"/>
      <c r="E759" s="67"/>
      <c r="F759" s="69"/>
      <c r="G759" s="69"/>
      <c r="H759" s="68"/>
      <c r="I759" s="68"/>
      <c r="J759" s="138"/>
      <c r="K759" s="53"/>
      <c r="L759" s="53"/>
      <c r="M759" s="305"/>
      <c r="O759" s="34" t="s">
        <v>114</v>
      </c>
    </row>
    <row r="760" spans="1:15" s="34" customFormat="1" ht="31.5">
      <c r="A760" s="35" t="s">
        <v>114</v>
      </c>
      <c r="B760" s="43" t="s">
        <v>795</v>
      </c>
      <c r="C760" s="53">
        <v>0</v>
      </c>
      <c r="D760" s="69">
        <v>0</v>
      </c>
      <c r="E760" s="53">
        <v>0</v>
      </c>
      <c r="F760" s="53">
        <v>0</v>
      </c>
      <c r="G760" s="69">
        <v>0</v>
      </c>
      <c r="H760" s="68">
        <f>C760-E760</f>
        <v>0</v>
      </c>
      <c r="I760" s="68">
        <f aca="true" t="shared" si="68" ref="I760:I770">E760-D760</f>
        <v>0</v>
      </c>
      <c r="J760" s="138" t="e">
        <f aca="true" t="shared" si="69" ref="J760:J771">E760/D760</f>
        <v>#DIV/0!</v>
      </c>
      <c r="K760" s="58"/>
      <c r="L760" s="58"/>
      <c r="M760" s="312"/>
      <c r="O760" s="34" t="s">
        <v>114</v>
      </c>
    </row>
    <row r="761" spans="1:13" s="34" customFormat="1" ht="31.5">
      <c r="A761" s="35" t="s">
        <v>114</v>
      </c>
      <c r="B761" s="43" t="s">
        <v>224</v>
      </c>
      <c r="C761" s="53">
        <v>2.54</v>
      </c>
      <c r="D761" s="69">
        <v>2.3305</v>
      </c>
      <c r="E761" s="53">
        <v>0</v>
      </c>
      <c r="F761" s="53">
        <v>1.04090701</v>
      </c>
      <c r="G761" s="69">
        <v>0</v>
      </c>
      <c r="H761" s="68">
        <f>C761-E761</f>
        <v>2.54</v>
      </c>
      <c r="I761" s="68">
        <f t="shared" si="68"/>
        <v>-2.3305</v>
      </c>
      <c r="J761" s="138">
        <f t="shared" si="69"/>
        <v>0</v>
      </c>
      <c r="K761" s="58"/>
      <c r="L761" s="58"/>
      <c r="M761" s="312" t="s">
        <v>1017</v>
      </c>
    </row>
    <row r="762" spans="1:13" s="34" customFormat="1" ht="31.5">
      <c r="A762" s="35" t="s">
        <v>114</v>
      </c>
      <c r="B762" s="43" t="s">
        <v>225</v>
      </c>
      <c r="C762" s="53">
        <v>3.29</v>
      </c>
      <c r="D762" s="69">
        <v>3.01136</v>
      </c>
      <c r="E762" s="53">
        <v>1.5231192150000001</v>
      </c>
      <c r="F762" s="53">
        <v>2.34714969</v>
      </c>
      <c r="G762" s="69">
        <v>0</v>
      </c>
      <c r="H762" s="68">
        <f>C762-E762</f>
        <v>1.766880785</v>
      </c>
      <c r="I762" s="68">
        <f t="shared" si="68"/>
        <v>-1.4882407849999997</v>
      </c>
      <c r="J762" s="138">
        <f t="shared" si="69"/>
        <v>0.5057911425402477</v>
      </c>
      <c r="K762" s="58"/>
      <c r="L762" s="58"/>
      <c r="M762" s="312" t="s">
        <v>1017</v>
      </c>
    </row>
    <row r="763" spans="1:13" s="34" customFormat="1" ht="63">
      <c r="A763" s="35" t="s">
        <v>114</v>
      </c>
      <c r="B763" s="43" t="s">
        <v>796</v>
      </c>
      <c r="C763" s="53">
        <v>3.6000029994</v>
      </c>
      <c r="D763" s="69">
        <v>0</v>
      </c>
      <c r="E763" s="53">
        <v>3.6000029989999995</v>
      </c>
      <c r="F763" s="53">
        <v>0.24999038</v>
      </c>
      <c r="G763" s="69">
        <v>3.41595938</v>
      </c>
      <c r="H763" s="68">
        <f>C763-E763</f>
        <v>4.0000047718535825E-10</v>
      </c>
      <c r="I763" s="68">
        <f t="shared" si="68"/>
        <v>3.6000029989999995</v>
      </c>
      <c r="J763" s="138" t="e">
        <f t="shared" si="69"/>
        <v>#DIV/0!</v>
      </c>
      <c r="K763" s="58"/>
      <c r="L763" s="58"/>
      <c r="M763" s="305" t="s">
        <v>1024</v>
      </c>
    </row>
    <row r="764" spans="1:13" s="34" customFormat="1" ht="47.25">
      <c r="A764" s="35" t="s">
        <v>114</v>
      </c>
      <c r="B764" s="43" t="s">
        <v>227</v>
      </c>
      <c r="C764" s="53">
        <v>1.0988783902</v>
      </c>
      <c r="D764" s="69">
        <v>0</v>
      </c>
      <c r="E764" s="53">
        <v>1.09887839</v>
      </c>
      <c r="F764" s="53">
        <v>0.21319404</v>
      </c>
      <c r="G764" s="69">
        <v>0</v>
      </c>
      <c r="H764" s="68">
        <f>C764-E764</f>
        <v>2.000000165480742E-10</v>
      </c>
      <c r="I764" s="68">
        <f t="shared" si="68"/>
        <v>1.09887839</v>
      </c>
      <c r="J764" s="138" t="e">
        <f t="shared" si="69"/>
        <v>#DIV/0!</v>
      </c>
      <c r="K764" s="58"/>
      <c r="L764" s="58"/>
      <c r="M764" s="305" t="s">
        <v>1024</v>
      </c>
    </row>
    <row r="765" spans="1:15" s="34" customFormat="1" ht="15.75">
      <c r="A765" s="35"/>
      <c r="B765" s="151" t="s">
        <v>109</v>
      </c>
      <c r="C765" s="69"/>
      <c r="D765" s="67"/>
      <c r="E765" s="67"/>
      <c r="F765" s="69"/>
      <c r="G765" s="69"/>
      <c r="H765" s="68"/>
      <c r="I765" s="68"/>
      <c r="J765" s="138"/>
      <c r="K765" s="53"/>
      <c r="L765" s="53"/>
      <c r="M765" s="305"/>
      <c r="O765" s="34" t="s">
        <v>115</v>
      </c>
    </row>
    <row r="766" spans="1:15" s="34" customFormat="1" ht="47.25">
      <c r="A766" s="35" t="s">
        <v>115</v>
      </c>
      <c r="B766" s="43" t="s">
        <v>797</v>
      </c>
      <c r="C766" s="53">
        <v>0.053099999999999994</v>
      </c>
      <c r="D766" s="69">
        <v>0.053099999999999994</v>
      </c>
      <c r="E766" s="53">
        <v>0.050290419999999995</v>
      </c>
      <c r="F766" s="69">
        <v>0.042619</v>
      </c>
      <c r="G766" s="69">
        <v>0.042619</v>
      </c>
      <c r="H766" s="68">
        <f>C766-E766</f>
        <v>0.002809579999999999</v>
      </c>
      <c r="I766" s="68">
        <f t="shared" si="68"/>
        <v>-0.002809579999999999</v>
      </c>
      <c r="J766" s="138">
        <f t="shared" si="69"/>
        <v>0.9470888888888889</v>
      </c>
      <c r="K766" s="53"/>
      <c r="L766" s="53"/>
      <c r="M766" s="305" t="s">
        <v>1017</v>
      </c>
      <c r="O766" s="34" t="s">
        <v>115</v>
      </c>
    </row>
    <row r="767" spans="1:15" s="34" customFormat="1" ht="47.25">
      <c r="A767" s="35" t="s">
        <v>115</v>
      </c>
      <c r="B767" s="43" t="s">
        <v>798</v>
      </c>
      <c r="C767" s="53">
        <v>0.19824</v>
      </c>
      <c r="D767" s="69">
        <v>0.188328</v>
      </c>
      <c r="E767" s="53">
        <v>0.19852556</v>
      </c>
      <c r="F767" s="69">
        <v>0.168242</v>
      </c>
      <c r="G767" s="69">
        <v>0.168242</v>
      </c>
      <c r="H767" s="68">
        <f>C767-E767</f>
        <v>-0.00028555999999999027</v>
      </c>
      <c r="I767" s="68">
        <f t="shared" si="68"/>
        <v>0.010197559999999994</v>
      </c>
      <c r="J767" s="138">
        <f t="shared" si="69"/>
        <v>1.0541478696741855</v>
      </c>
      <c r="K767" s="53"/>
      <c r="L767" s="53"/>
      <c r="M767" s="305"/>
      <c r="O767" s="34" t="s">
        <v>115</v>
      </c>
    </row>
    <row r="768" spans="1:15" s="34" customFormat="1" ht="47.25">
      <c r="A768" s="35" t="s">
        <v>115</v>
      </c>
      <c r="B768" s="43" t="s">
        <v>799</v>
      </c>
      <c r="C768" s="53">
        <v>0.29263999999999996</v>
      </c>
      <c r="D768" s="69">
        <v>0.2780079999999999</v>
      </c>
      <c r="E768" s="53">
        <v>0.2921621</v>
      </c>
      <c r="F768" s="69">
        <v>0.247595</v>
      </c>
      <c r="G768" s="69">
        <v>0.247595</v>
      </c>
      <c r="H768" s="68">
        <f>C768-E768</f>
        <v>0.00047789999999997557</v>
      </c>
      <c r="I768" s="68">
        <f t="shared" si="68"/>
        <v>0.014154100000000058</v>
      </c>
      <c r="J768" s="138">
        <f t="shared" si="69"/>
        <v>1.0509125636672327</v>
      </c>
      <c r="K768" s="53"/>
      <c r="L768" s="53"/>
      <c r="M768" s="305"/>
      <c r="O768" s="34" t="s">
        <v>115</v>
      </c>
    </row>
    <row r="769" spans="1:15" s="34" customFormat="1" ht="47.25">
      <c r="A769" s="35" t="s">
        <v>115</v>
      </c>
      <c r="B769" s="43" t="s">
        <v>800</v>
      </c>
      <c r="C769" s="53">
        <v>0.18761999999999998</v>
      </c>
      <c r="D769" s="69">
        <v>0.17823899999999998</v>
      </c>
      <c r="E769" s="53">
        <v>0.18737691999999997</v>
      </c>
      <c r="F769" s="69">
        <v>0.158794</v>
      </c>
      <c r="G769" s="69">
        <v>0.158794</v>
      </c>
      <c r="H769" s="68">
        <f>C769-E769</f>
        <v>0.00024308000000000662</v>
      </c>
      <c r="I769" s="68">
        <f t="shared" si="68"/>
        <v>0.009137919999999994</v>
      </c>
      <c r="J769" s="138">
        <f t="shared" si="69"/>
        <v>1.0512677921218139</v>
      </c>
      <c r="K769" s="53"/>
      <c r="L769" s="53"/>
      <c r="M769" s="305"/>
      <c r="O769" s="34" t="s">
        <v>115</v>
      </c>
    </row>
    <row r="770" spans="1:15" s="34" customFormat="1" ht="47.25">
      <c r="A770" s="35" t="s">
        <v>115</v>
      </c>
      <c r="B770" s="43" t="s">
        <v>801</v>
      </c>
      <c r="C770" s="53">
        <v>0.08285842</v>
      </c>
      <c r="D770" s="69">
        <v>0.08024</v>
      </c>
      <c r="E770" s="53">
        <v>0.08285842</v>
      </c>
      <c r="F770" s="69">
        <v>0.070219</v>
      </c>
      <c r="G770" s="69">
        <v>0.070219</v>
      </c>
      <c r="H770" s="68">
        <f>C770-E770</f>
        <v>0</v>
      </c>
      <c r="I770" s="68">
        <f t="shared" si="68"/>
        <v>0.0026184199999999963</v>
      </c>
      <c r="J770" s="138">
        <f t="shared" si="69"/>
        <v>1.0326323529411765</v>
      </c>
      <c r="K770" s="53"/>
      <c r="L770" s="53"/>
      <c r="M770" s="305"/>
      <c r="O770" s="34" t="s">
        <v>115</v>
      </c>
    </row>
    <row r="771" spans="1:13" s="158" customFormat="1" ht="15.75">
      <c r="A771" s="154" t="s">
        <v>5</v>
      </c>
      <c r="B771" s="155" t="s">
        <v>36</v>
      </c>
      <c r="C771" s="156">
        <f aca="true" t="shared" si="70" ref="C771:I771">SUM(C772:C976)</f>
        <v>1888.342004999401</v>
      </c>
      <c r="D771" s="156">
        <f t="shared" si="70"/>
        <v>655.3539091125</v>
      </c>
      <c r="E771" s="156">
        <f t="shared" si="70"/>
        <v>741.8311008610601</v>
      </c>
      <c r="F771" s="156">
        <f t="shared" si="70"/>
        <v>576.0608709300003</v>
      </c>
      <c r="G771" s="156">
        <f t="shared" si="70"/>
        <v>423.1122494259999</v>
      </c>
      <c r="H771" s="156">
        <f t="shared" si="70"/>
        <v>1147.3790300483404</v>
      </c>
      <c r="I771" s="156">
        <f t="shared" si="70"/>
        <v>86.47719174856005</v>
      </c>
      <c r="J771" s="138">
        <f t="shared" si="69"/>
        <v>1.1319549491444556</v>
      </c>
      <c r="K771" s="157"/>
      <c r="L771" s="157"/>
      <c r="M771" s="313"/>
    </row>
    <row r="772" spans="1:13" s="34" customFormat="1" ht="15.75">
      <c r="A772" s="48"/>
      <c r="B772" s="151" t="s">
        <v>105</v>
      </c>
      <c r="C772" s="69"/>
      <c r="D772" s="69"/>
      <c r="E772" s="69"/>
      <c r="F772" s="69"/>
      <c r="G772" s="69"/>
      <c r="H772" s="69"/>
      <c r="I772" s="68"/>
      <c r="J772" s="138"/>
      <c r="K772" s="50"/>
      <c r="L772" s="50"/>
      <c r="M772" s="305"/>
    </row>
    <row r="773" spans="1:13" s="34" customFormat="1" ht="157.5">
      <c r="A773" s="153" t="s">
        <v>111</v>
      </c>
      <c r="B773" s="59" t="s">
        <v>216</v>
      </c>
      <c r="C773" s="53">
        <v>105.64616100000003</v>
      </c>
      <c r="D773" s="69">
        <v>74.93778061</v>
      </c>
      <c r="E773" s="53">
        <v>69.10158557</v>
      </c>
      <c r="F773" s="69">
        <v>83.13564911</v>
      </c>
      <c r="G773" s="69">
        <v>0</v>
      </c>
      <c r="H773" s="68">
        <f aca="true" t="shared" si="71" ref="H773:H836">C773-E773</f>
        <v>36.54457543000004</v>
      </c>
      <c r="I773" s="68">
        <f aca="true" t="shared" si="72" ref="I773:I836">E773-D773</f>
        <v>-5.836195040000007</v>
      </c>
      <c r="J773" s="138">
        <f aca="true" t="shared" si="73" ref="J773:J836">E773/D773</f>
        <v>0.9221194570683455</v>
      </c>
      <c r="K773" s="50"/>
      <c r="L773" s="50"/>
      <c r="M773" s="305" t="s">
        <v>1020</v>
      </c>
    </row>
    <row r="774" spans="1:13" s="34" customFormat="1" ht="31.5">
      <c r="A774" s="153" t="s">
        <v>111</v>
      </c>
      <c r="B774" s="59" t="s">
        <v>217</v>
      </c>
      <c r="C774" s="53">
        <v>39.4479399</v>
      </c>
      <c r="D774" s="69">
        <v>33.9351568206</v>
      </c>
      <c r="E774" s="53">
        <v>39.44794</v>
      </c>
      <c r="F774" s="69">
        <v>13.71727079</v>
      </c>
      <c r="G774" s="69">
        <v>13.71727888</v>
      </c>
      <c r="H774" s="68">
        <f t="shared" si="71"/>
        <v>-1.0000000116860974E-07</v>
      </c>
      <c r="I774" s="68">
        <f t="shared" si="72"/>
        <v>5.512783179400003</v>
      </c>
      <c r="J774" s="138">
        <f t="shared" si="73"/>
        <v>1.1624504995967346</v>
      </c>
      <c r="K774" s="50"/>
      <c r="L774" s="50"/>
      <c r="M774" s="303" t="s">
        <v>1034</v>
      </c>
    </row>
    <row r="775" spans="1:13" s="34" customFormat="1" ht="31.5">
      <c r="A775" s="153" t="s">
        <v>111</v>
      </c>
      <c r="B775" s="59" t="s">
        <v>215</v>
      </c>
      <c r="C775" s="53">
        <v>20.045438682</v>
      </c>
      <c r="D775" s="69">
        <v>12.680751999999998</v>
      </c>
      <c r="E775" s="53">
        <v>0.5063402</v>
      </c>
      <c r="F775" s="53">
        <v>0.02084837</v>
      </c>
      <c r="G775" s="69">
        <v>0</v>
      </c>
      <c r="H775" s="68">
        <f t="shared" si="71"/>
        <v>19.539098482</v>
      </c>
      <c r="I775" s="68">
        <f t="shared" si="72"/>
        <v>-12.174411799999998</v>
      </c>
      <c r="J775" s="138">
        <f t="shared" si="73"/>
        <v>0.039929824351111046</v>
      </c>
      <c r="K775" s="50"/>
      <c r="L775" s="50"/>
      <c r="M775" s="305" t="s">
        <v>1017</v>
      </c>
    </row>
    <row r="776" spans="1:13" s="34" customFormat="1" ht="31.5">
      <c r="A776" s="153" t="s">
        <v>111</v>
      </c>
      <c r="B776" s="59" t="s">
        <v>802</v>
      </c>
      <c r="C776" s="53">
        <v>118</v>
      </c>
      <c r="D776" s="69">
        <v>14.23552</v>
      </c>
      <c r="E776" s="53">
        <v>13.53884</v>
      </c>
      <c r="F776" s="69">
        <v>11.47359038</v>
      </c>
      <c r="G776" s="69">
        <v>0</v>
      </c>
      <c r="H776" s="68">
        <f t="shared" si="71"/>
        <v>104.46116</v>
      </c>
      <c r="I776" s="68">
        <f t="shared" si="72"/>
        <v>-0.6966799999999989</v>
      </c>
      <c r="J776" s="138">
        <f t="shared" si="73"/>
        <v>0.951060445983006</v>
      </c>
      <c r="K776" s="50"/>
      <c r="L776" s="50"/>
      <c r="M776" s="305"/>
    </row>
    <row r="777" spans="1:13" s="34" customFormat="1" ht="94.5">
      <c r="A777" s="153" t="s">
        <v>111</v>
      </c>
      <c r="B777" s="59" t="s">
        <v>803</v>
      </c>
      <c r="C777" s="53">
        <v>128.44355080999998</v>
      </c>
      <c r="D777" s="69">
        <v>26.135015299999996</v>
      </c>
      <c r="E777" s="53">
        <v>21.49170258</v>
      </c>
      <c r="F777" s="69">
        <v>19.25393521</v>
      </c>
      <c r="G777" s="69">
        <v>0</v>
      </c>
      <c r="H777" s="68">
        <f t="shared" si="71"/>
        <v>106.95184822999998</v>
      </c>
      <c r="I777" s="68">
        <f t="shared" si="72"/>
        <v>-4.643312719999997</v>
      </c>
      <c r="J777" s="138">
        <f t="shared" si="73"/>
        <v>0.8223336521253156</v>
      </c>
      <c r="K777" s="50"/>
      <c r="L777" s="50"/>
      <c r="M777" s="305" t="s">
        <v>1017</v>
      </c>
    </row>
    <row r="778" spans="1:13" s="34" customFormat="1" ht="63">
      <c r="A778" s="153" t="s">
        <v>111</v>
      </c>
      <c r="B778" s="59" t="s">
        <v>804</v>
      </c>
      <c r="C778" s="53">
        <v>22.90873122</v>
      </c>
      <c r="D778" s="69">
        <v>3.9234999999999998</v>
      </c>
      <c r="E778" s="53">
        <v>3.9266110000000003</v>
      </c>
      <c r="F778" s="69">
        <v>3.32763561</v>
      </c>
      <c r="G778" s="69">
        <v>0</v>
      </c>
      <c r="H778" s="68">
        <f t="shared" si="71"/>
        <v>18.98212022</v>
      </c>
      <c r="I778" s="68">
        <f t="shared" si="72"/>
        <v>0.00311100000000053</v>
      </c>
      <c r="J778" s="138">
        <f t="shared" si="73"/>
        <v>1.000792914489614</v>
      </c>
      <c r="K778" s="50"/>
      <c r="L778" s="50"/>
      <c r="M778" s="305"/>
    </row>
    <row r="779" spans="1:13" s="34" customFormat="1" ht="31.5">
      <c r="A779" s="153" t="s">
        <v>111</v>
      </c>
      <c r="B779" s="59" t="s">
        <v>805</v>
      </c>
      <c r="C779" s="53">
        <v>0.025</v>
      </c>
      <c r="D779" s="69">
        <v>0</v>
      </c>
      <c r="E779" s="53">
        <v>0.025</v>
      </c>
      <c r="F779" s="53">
        <v>0.0172776</v>
      </c>
      <c r="G779" s="69">
        <v>0</v>
      </c>
      <c r="H779" s="68">
        <f t="shared" si="71"/>
        <v>0</v>
      </c>
      <c r="I779" s="68">
        <f t="shared" si="72"/>
        <v>0.025</v>
      </c>
      <c r="J779" s="138" t="e">
        <f t="shared" si="73"/>
        <v>#DIV/0!</v>
      </c>
      <c r="K779" s="50"/>
      <c r="L779" s="50"/>
      <c r="M779" s="305"/>
    </row>
    <row r="780" spans="1:13" s="34" customFormat="1" ht="31.5">
      <c r="A780" s="153" t="s">
        <v>111</v>
      </c>
      <c r="B780" s="59" t="s">
        <v>806</v>
      </c>
      <c r="C780" s="53">
        <v>0.66536405</v>
      </c>
      <c r="D780" s="69">
        <v>3.5542718499999997</v>
      </c>
      <c r="E780" s="53">
        <v>0.66536405</v>
      </c>
      <c r="F780" s="69">
        <v>0</v>
      </c>
      <c r="G780" s="69">
        <v>0</v>
      </c>
      <c r="H780" s="68">
        <f t="shared" si="71"/>
        <v>0</v>
      </c>
      <c r="I780" s="68">
        <f t="shared" si="72"/>
        <v>-2.8889077999999997</v>
      </c>
      <c r="J780" s="138">
        <f t="shared" si="73"/>
        <v>0.1872012266028554</v>
      </c>
      <c r="K780" s="50"/>
      <c r="L780" s="50"/>
      <c r="M780" s="305" t="s">
        <v>1044</v>
      </c>
    </row>
    <row r="781" spans="1:13" s="34" customFormat="1" ht="31.5">
      <c r="A781" s="153" t="s">
        <v>111</v>
      </c>
      <c r="B781" s="59" t="s">
        <v>807</v>
      </c>
      <c r="C781" s="53">
        <v>5.96747</v>
      </c>
      <c r="D781" s="69">
        <v>11.35780041999999</v>
      </c>
      <c r="E781" s="53">
        <v>5.96747</v>
      </c>
      <c r="F781" s="69">
        <v>0</v>
      </c>
      <c r="G781" s="69">
        <v>0</v>
      </c>
      <c r="H781" s="68">
        <f t="shared" si="71"/>
        <v>0</v>
      </c>
      <c r="I781" s="68">
        <f t="shared" si="72"/>
        <v>-5.39033041999999</v>
      </c>
      <c r="J781" s="138">
        <f t="shared" si="73"/>
        <v>0.5254071897135876</v>
      </c>
      <c r="K781" s="50"/>
      <c r="L781" s="50"/>
      <c r="M781" s="305"/>
    </row>
    <row r="782" spans="1:13" s="34" customFormat="1" ht="31.5">
      <c r="A782" s="153" t="s">
        <v>111</v>
      </c>
      <c r="B782" s="59" t="s">
        <v>808</v>
      </c>
      <c r="C782" s="53">
        <v>0</v>
      </c>
      <c r="D782" s="69">
        <v>-5.39032707</v>
      </c>
      <c r="E782" s="53">
        <v>0</v>
      </c>
      <c r="F782" s="69">
        <v>0</v>
      </c>
      <c r="G782" s="69">
        <v>0</v>
      </c>
      <c r="H782" s="68">
        <f t="shared" si="71"/>
        <v>0</v>
      </c>
      <c r="I782" s="68">
        <f t="shared" si="72"/>
        <v>5.39032707</v>
      </c>
      <c r="J782" s="138">
        <f t="shared" si="73"/>
        <v>0</v>
      </c>
      <c r="K782" s="50"/>
      <c r="L782" s="50"/>
      <c r="M782" s="305"/>
    </row>
    <row r="783" spans="1:13" s="34" customFormat="1" ht="31.5">
      <c r="A783" s="153" t="s">
        <v>111</v>
      </c>
      <c r="B783" s="59" t="s">
        <v>809</v>
      </c>
      <c r="C783" s="53">
        <v>100.30365152</v>
      </c>
      <c r="D783" s="69">
        <v>69.59621204</v>
      </c>
      <c r="E783" s="53">
        <v>100.30365152000002</v>
      </c>
      <c r="F783" s="69">
        <v>82.81750753</v>
      </c>
      <c r="G783" s="69">
        <v>228.53746426</v>
      </c>
      <c r="H783" s="68">
        <f t="shared" si="71"/>
        <v>0</v>
      </c>
      <c r="I783" s="68">
        <f t="shared" si="72"/>
        <v>30.70743948000002</v>
      </c>
      <c r="J783" s="138">
        <f t="shared" si="73"/>
        <v>1.441222856530627</v>
      </c>
      <c r="K783" s="50"/>
      <c r="L783" s="50"/>
      <c r="M783" s="303" t="s">
        <v>1034</v>
      </c>
    </row>
    <row r="784" spans="1:13" s="34" customFormat="1" ht="47.25">
      <c r="A784" s="153" t="s">
        <v>111</v>
      </c>
      <c r="B784" s="59" t="s">
        <v>810</v>
      </c>
      <c r="C784" s="53">
        <v>21.18002</v>
      </c>
      <c r="D784" s="69">
        <v>3.40692767</v>
      </c>
      <c r="E784" s="53">
        <v>21.18002</v>
      </c>
      <c r="F784" s="69">
        <v>16.38292638</v>
      </c>
      <c r="G784" s="69">
        <v>16.38292438</v>
      </c>
      <c r="H784" s="68">
        <f t="shared" si="71"/>
        <v>0</v>
      </c>
      <c r="I784" s="68">
        <f t="shared" si="72"/>
        <v>17.773092329999997</v>
      </c>
      <c r="J784" s="138">
        <f t="shared" si="73"/>
        <v>6.216750706656476</v>
      </c>
      <c r="K784" s="50"/>
      <c r="L784" s="50"/>
      <c r="M784" s="303" t="s">
        <v>1045</v>
      </c>
    </row>
    <row r="785" spans="1:13" s="34" customFormat="1" ht="31.5">
      <c r="A785" s="153" t="s">
        <v>111</v>
      </c>
      <c r="B785" s="59" t="s">
        <v>811</v>
      </c>
      <c r="C785" s="53">
        <v>9.34572</v>
      </c>
      <c r="D785" s="69">
        <v>5.59446241</v>
      </c>
      <c r="E785" s="53">
        <v>9.34572</v>
      </c>
      <c r="F785" s="69">
        <v>0</v>
      </c>
      <c r="G785" s="69">
        <v>0</v>
      </c>
      <c r="H785" s="68">
        <f t="shared" si="71"/>
        <v>0</v>
      </c>
      <c r="I785" s="68">
        <f t="shared" si="72"/>
        <v>3.75125759</v>
      </c>
      <c r="J785" s="138">
        <f t="shared" si="73"/>
        <v>1.6705304844473876</v>
      </c>
      <c r="K785" s="50"/>
      <c r="L785" s="50"/>
      <c r="M785" s="303" t="s">
        <v>1034</v>
      </c>
    </row>
    <row r="786" spans="1:13" s="34" customFormat="1" ht="126">
      <c r="A786" s="153" t="s">
        <v>111</v>
      </c>
      <c r="B786" s="59" t="s">
        <v>812</v>
      </c>
      <c r="C786" s="53">
        <v>23.1821</v>
      </c>
      <c r="D786" s="69">
        <v>12.91443944</v>
      </c>
      <c r="E786" s="53">
        <v>23.1821</v>
      </c>
      <c r="F786" s="69">
        <v>19.41004196</v>
      </c>
      <c r="G786" s="69">
        <v>0</v>
      </c>
      <c r="H786" s="68">
        <f t="shared" si="71"/>
        <v>0</v>
      </c>
      <c r="I786" s="68">
        <f t="shared" si="72"/>
        <v>10.267660559999998</v>
      </c>
      <c r="J786" s="138">
        <f t="shared" si="73"/>
        <v>1.7950527475623825</v>
      </c>
      <c r="K786" s="50"/>
      <c r="L786" s="50"/>
      <c r="M786" s="305" t="s">
        <v>1037</v>
      </c>
    </row>
    <row r="787" spans="1:13" s="34" customFormat="1" ht="110.25">
      <c r="A787" s="153" t="s">
        <v>111</v>
      </c>
      <c r="B787" s="59" t="s">
        <v>813</v>
      </c>
      <c r="C787" s="53">
        <v>44.60189</v>
      </c>
      <c r="D787" s="69">
        <v>21.00047082</v>
      </c>
      <c r="E787" s="53">
        <v>44.60189</v>
      </c>
      <c r="F787" s="69">
        <v>30.75224503</v>
      </c>
      <c r="G787" s="69">
        <v>0</v>
      </c>
      <c r="H787" s="68">
        <f t="shared" si="71"/>
        <v>0</v>
      </c>
      <c r="I787" s="68">
        <f t="shared" si="72"/>
        <v>23.601419179999997</v>
      </c>
      <c r="J787" s="138">
        <f t="shared" si="73"/>
        <v>2.1238519070497675</v>
      </c>
      <c r="K787" s="50"/>
      <c r="L787" s="50"/>
      <c r="M787" s="305" t="s">
        <v>1037</v>
      </c>
    </row>
    <row r="788" spans="1:13" s="34" customFormat="1" ht="126">
      <c r="A788" s="153" t="s">
        <v>111</v>
      </c>
      <c r="B788" s="59" t="s">
        <v>814</v>
      </c>
      <c r="C788" s="53">
        <v>1.03832</v>
      </c>
      <c r="D788" s="69">
        <v>0.25095144</v>
      </c>
      <c r="E788" s="53">
        <v>1.03832</v>
      </c>
      <c r="F788" s="69">
        <v>2.28116612</v>
      </c>
      <c r="G788" s="69">
        <v>0</v>
      </c>
      <c r="H788" s="68">
        <f t="shared" si="71"/>
        <v>0</v>
      </c>
      <c r="I788" s="68">
        <f t="shared" si="72"/>
        <v>0.7873685599999999</v>
      </c>
      <c r="J788" s="138">
        <f t="shared" si="73"/>
        <v>4.137533540353464</v>
      </c>
      <c r="K788" s="50"/>
      <c r="L788" s="50"/>
      <c r="M788" s="305" t="s">
        <v>1037</v>
      </c>
    </row>
    <row r="789" spans="1:13" s="34" customFormat="1" ht="126">
      <c r="A789" s="153" t="s">
        <v>111</v>
      </c>
      <c r="B789" s="59" t="s">
        <v>815</v>
      </c>
      <c r="C789" s="53">
        <v>1.66908</v>
      </c>
      <c r="D789" s="69">
        <v>0.75212401</v>
      </c>
      <c r="E789" s="53">
        <v>1.66908</v>
      </c>
      <c r="F789" s="69">
        <v>0</v>
      </c>
      <c r="G789" s="69">
        <v>0</v>
      </c>
      <c r="H789" s="68">
        <f t="shared" si="71"/>
        <v>0</v>
      </c>
      <c r="I789" s="68">
        <f t="shared" si="72"/>
        <v>0.9169559899999999</v>
      </c>
      <c r="J789" s="138">
        <f t="shared" si="73"/>
        <v>2.2191553225378353</v>
      </c>
      <c r="K789" s="50"/>
      <c r="L789" s="50"/>
      <c r="M789" s="305" t="s">
        <v>1037</v>
      </c>
    </row>
    <row r="790" spans="1:13" s="34" customFormat="1" ht="63">
      <c r="A790" s="153" t="s">
        <v>111</v>
      </c>
      <c r="B790" s="59" t="s">
        <v>816</v>
      </c>
      <c r="C790" s="53">
        <v>0.47972</v>
      </c>
      <c r="D790" s="69">
        <v>0.47971917</v>
      </c>
      <c r="E790" s="53">
        <v>0.47972</v>
      </c>
      <c r="F790" s="69">
        <v>0</v>
      </c>
      <c r="G790" s="69">
        <v>0</v>
      </c>
      <c r="H790" s="68">
        <f t="shared" si="71"/>
        <v>0</v>
      </c>
      <c r="I790" s="68">
        <f t="shared" si="72"/>
        <v>8.300000000072139E-07</v>
      </c>
      <c r="J790" s="138">
        <f t="shared" si="73"/>
        <v>1.0000017301789295</v>
      </c>
      <c r="K790" s="50"/>
      <c r="L790" s="50"/>
      <c r="M790" s="305"/>
    </row>
    <row r="791" spans="1:13" s="34" customFormat="1" ht="126">
      <c r="A791" s="153" t="s">
        <v>111</v>
      </c>
      <c r="B791" s="59" t="s">
        <v>817</v>
      </c>
      <c r="C791" s="53">
        <v>33.45578032</v>
      </c>
      <c r="D791" s="69">
        <v>11.465462589999998</v>
      </c>
      <c r="E791" s="53">
        <v>33.455780000000004</v>
      </c>
      <c r="F791" s="69">
        <v>21.39296121</v>
      </c>
      <c r="G791" s="69">
        <v>21.39296121</v>
      </c>
      <c r="H791" s="68">
        <f t="shared" si="71"/>
        <v>3.199999980552093E-07</v>
      </c>
      <c r="I791" s="68">
        <f t="shared" si="72"/>
        <v>21.990317410000007</v>
      </c>
      <c r="J791" s="138">
        <f t="shared" si="73"/>
        <v>2.917961638039762</v>
      </c>
      <c r="K791" s="50"/>
      <c r="L791" s="50"/>
      <c r="M791" s="305" t="s">
        <v>1024</v>
      </c>
    </row>
    <row r="792" spans="1:13" s="34" customFormat="1" ht="31.5">
      <c r="A792" s="153" t="s">
        <v>111</v>
      </c>
      <c r="B792" s="59" t="s">
        <v>818</v>
      </c>
      <c r="C792" s="53">
        <v>23.78612</v>
      </c>
      <c r="D792" s="69">
        <v>23.21089994</v>
      </c>
      <c r="E792" s="53">
        <v>23.78612</v>
      </c>
      <c r="F792" s="69">
        <v>19.19006936</v>
      </c>
      <c r="G792" s="69">
        <v>31.03385532</v>
      </c>
      <c r="H792" s="68">
        <f t="shared" si="71"/>
        <v>0</v>
      </c>
      <c r="I792" s="68">
        <f t="shared" si="72"/>
        <v>0.5752200599999995</v>
      </c>
      <c r="J792" s="138">
        <f t="shared" si="73"/>
        <v>1.0247823247477237</v>
      </c>
      <c r="K792" s="50"/>
      <c r="L792" s="50"/>
      <c r="M792" s="305"/>
    </row>
    <row r="793" spans="1:13" s="34" customFormat="1" ht="126">
      <c r="A793" s="153" t="s">
        <v>111</v>
      </c>
      <c r="B793" s="59" t="s">
        <v>819</v>
      </c>
      <c r="C793" s="53">
        <v>9.02204</v>
      </c>
      <c r="D793" s="69">
        <v>9.02204102</v>
      </c>
      <c r="E793" s="53">
        <v>9.02204</v>
      </c>
      <c r="F793" s="69">
        <v>0</v>
      </c>
      <c r="G793" s="69">
        <v>0</v>
      </c>
      <c r="H793" s="68">
        <f t="shared" si="71"/>
        <v>0</v>
      </c>
      <c r="I793" s="68">
        <f t="shared" si="72"/>
        <v>-1.0199999991300501E-06</v>
      </c>
      <c r="J793" s="138">
        <f t="shared" si="73"/>
        <v>0.9999998869435422</v>
      </c>
      <c r="K793" s="50"/>
      <c r="L793" s="50"/>
      <c r="M793" s="305"/>
    </row>
    <row r="794" spans="1:13" s="34" customFormat="1" ht="126">
      <c r="A794" s="153" t="s">
        <v>111</v>
      </c>
      <c r="B794" s="59" t="s">
        <v>820</v>
      </c>
      <c r="C794" s="53">
        <v>5.614115</v>
      </c>
      <c r="D794" s="69">
        <v>5.61415141</v>
      </c>
      <c r="E794" s="53">
        <v>5.614115</v>
      </c>
      <c r="F794" s="69">
        <v>0</v>
      </c>
      <c r="G794" s="69">
        <v>0</v>
      </c>
      <c r="H794" s="68">
        <f t="shared" si="71"/>
        <v>0</v>
      </c>
      <c r="I794" s="68">
        <f t="shared" si="72"/>
        <v>-3.640999999987571E-05</v>
      </c>
      <c r="J794" s="138">
        <f t="shared" si="73"/>
        <v>0.9999935146031268</v>
      </c>
      <c r="K794" s="50"/>
      <c r="L794" s="50"/>
      <c r="M794" s="305"/>
    </row>
    <row r="795" spans="1:13" s="34" customFormat="1" ht="78.75">
      <c r="A795" s="153" t="s">
        <v>111</v>
      </c>
      <c r="B795" s="59" t="s">
        <v>821</v>
      </c>
      <c r="C795" s="53">
        <v>0.24048</v>
      </c>
      <c r="D795" s="69">
        <v>12.593347719999993</v>
      </c>
      <c r="E795" s="53">
        <v>0.24048000000000003</v>
      </c>
      <c r="F795" s="69">
        <v>8.826744210000001</v>
      </c>
      <c r="G795" s="69">
        <v>11.54942322</v>
      </c>
      <c r="H795" s="68">
        <f t="shared" si="71"/>
        <v>0</v>
      </c>
      <c r="I795" s="68">
        <f t="shared" si="72"/>
        <v>-12.352867719999994</v>
      </c>
      <c r="J795" s="138">
        <f t="shared" si="73"/>
        <v>0.01909579607796299</v>
      </c>
      <c r="K795" s="50"/>
      <c r="L795" s="50"/>
      <c r="M795" s="305" t="s">
        <v>1020</v>
      </c>
    </row>
    <row r="796" spans="1:13" s="34" customFormat="1" ht="78.75">
      <c r="A796" s="153" t="s">
        <v>111</v>
      </c>
      <c r="B796" s="59" t="s">
        <v>822</v>
      </c>
      <c r="C796" s="53">
        <v>5.15999</v>
      </c>
      <c r="D796" s="69">
        <v>3.624976</v>
      </c>
      <c r="E796" s="53">
        <v>5.1599900000000005</v>
      </c>
      <c r="F796" s="69">
        <v>0</v>
      </c>
      <c r="G796" s="69">
        <v>3.56207545</v>
      </c>
      <c r="H796" s="68">
        <f t="shared" si="71"/>
        <v>0</v>
      </c>
      <c r="I796" s="68">
        <f t="shared" si="72"/>
        <v>1.5350140000000003</v>
      </c>
      <c r="J796" s="138">
        <f t="shared" si="73"/>
        <v>1.4234549414947852</v>
      </c>
      <c r="K796" s="50"/>
      <c r="L796" s="50"/>
      <c r="M796" s="303" t="s">
        <v>1034</v>
      </c>
    </row>
    <row r="797" spans="1:13" s="34" customFormat="1" ht="63">
      <c r="A797" s="153" t="s">
        <v>111</v>
      </c>
      <c r="B797" s="59" t="s">
        <v>823</v>
      </c>
      <c r="C797" s="53">
        <v>8.68357515</v>
      </c>
      <c r="D797" s="69">
        <v>9.091413580000001</v>
      </c>
      <c r="E797" s="53">
        <v>8.68357515</v>
      </c>
      <c r="F797" s="69">
        <v>3.5683867</v>
      </c>
      <c r="G797" s="69">
        <v>9.95564277</v>
      </c>
      <c r="H797" s="68">
        <f t="shared" si="71"/>
        <v>0</v>
      </c>
      <c r="I797" s="68">
        <f t="shared" si="72"/>
        <v>-0.40783843000000175</v>
      </c>
      <c r="J797" s="138">
        <f t="shared" si="73"/>
        <v>0.9551402621373208</v>
      </c>
      <c r="K797" s="50"/>
      <c r="L797" s="50"/>
      <c r="M797" s="305"/>
    </row>
    <row r="798" spans="1:13" s="34" customFormat="1" ht="78.75">
      <c r="A798" s="153" t="s">
        <v>111</v>
      </c>
      <c r="B798" s="59" t="s">
        <v>824</v>
      </c>
      <c r="C798" s="53">
        <v>1.30122</v>
      </c>
      <c r="D798" s="69">
        <v>0</v>
      </c>
      <c r="E798" s="53">
        <v>1.3012199999999998</v>
      </c>
      <c r="F798" s="69">
        <v>1.38725028</v>
      </c>
      <c r="G798" s="69">
        <v>5.51503374</v>
      </c>
      <c r="H798" s="68">
        <f t="shared" si="71"/>
        <v>0</v>
      </c>
      <c r="I798" s="68">
        <f t="shared" si="72"/>
        <v>1.3012199999999998</v>
      </c>
      <c r="J798" s="138" t="e">
        <f t="shared" si="73"/>
        <v>#DIV/0!</v>
      </c>
      <c r="K798" s="50"/>
      <c r="L798" s="50"/>
      <c r="M798" s="305" t="s">
        <v>1040</v>
      </c>
    </row>
    <row r="799" spans="1:13" s="34" customFormat="1" ht="110.25">
      <c r="A799" s="153" t="s">
        <v>111</v>
      </c>
      <c r="B799" s="59" t="s">
        <v>825</v>
      </c>
      <c r="C799" s="53">
        <v>326.27410757999996</v>
      </c>
      <c r="D799" s="69">
        <v>48.00004</v>
      </c>
      <c r="E799" s="53">
        <v>45.15773</v>
      </c>
      <c r="F799" s="69">
        <v>38.258</v>
      </c>
      <c r="G799" s="69">
        <v>0</v>
      </c>
      <c r="H799" s="68">
        <f t="shared" si="71"/>
        <v>281.11637757999995</v>
      </c>
      <c r="I799" s="68">
        <f t="shared" si="72"/>
        <v>-2.8423099999999977</v>
      </c>
      <c r="J799" s="138">
        <f t="shared" si="73"/>
        <v>0.9407852576789519</v>
      </c>
      <c r="K799" s="50"/>
      <c r="L799" s="50"/>
      <c r="M799" s="305" t="s">
        <v>1017</v>
      </c>
    </row>
    <row r="800" spans="1:13" s="34" customFormat="1" ht="63">
      <c r="A800" s="153" t="s">
        <v>111</v>
      </c>
      <c r="B800" s="59" t="s">
        <v>826</v>
      </c>
      <c r="C800" s="53">
        <v>0.19163</v>
      </c>
      <c r="D800" s="69">
        <v>0</v>
      </c>
      <c r="E800" s="53">
        <v>0.19163</v>
      </c>
      <c r="F800" s="69">
        <v>0.203</v>
      </c>
      <c r="G800" s="69">
        <v>0</v>
      </c>
      <c r="H800" s="68">
        <f t="shared" si="71"/>
        <v>0</v>
      </c>
      <c r="I800" s="68">
        <f t="shared" si="72"/>
        <v>0.19163</v>
      </c>
      <c r="J800" s="138" t="e">
        <f t="shared" si="73"/>
        <v>#DIV/0!</v>
      </c>
      <c r="K800" s="50"/>
      <c r="L800" s="50"/>
      <c r="M800" s="305" t="s">
        <v>1046</v>
      </c>
    </row>
    <row r="801" spans="1:13" s="34" customFormat="1" ht="63">
      <c r="A801" s="153" t="s">
        <v>111</v>
      </c>
      <c r="B801" s="59" t="s">
        <v>827</v>
      </c>
      <c r="C801" s="53">
        <v>0</v>
      </c>
      <c r="D801" s="69">
        <v>0</v>
      </c>
      <c r="E801" s="53">
        <v>0</v>
      </c>
      <c r="F801" s="69">
        <v>0.047</v>
      </c>
      <c r="G801" s="69">
        <v>0</v>
      </c>
      <c r="H801" s="68">
        <f t="shared" si="71"/>
        <v>0</v>
      </c>
      <c r="I801" s="68">
        <f t="shared" si="72"/>
        <v>0</v>
      </c>
      <c r="J801" s="138" t="e">
        <f t="shared" si="73"/>
        <v>#DIV/0!</v>
      </c>
      <c r="K801" s="50"/>
      <c r="L801" s="50"/>
      <c r="M801" s="305"/>
    </row>
    <row r="802" spans="1:13" s="34" customFormat="1" ht="78.75">
      <c r="A802" s="153" t="s">
        <v>111</v>
      </c>
      <c r="B802" s="59" t="s">
        <v>828</v>
      </c>
      <c r="C802" s="53">
        <v>2.58138216</v>
      </c>
      <c r="D802" s="69">
        <v>2.5818399999999997</v>
      </c>
      <c r="E802" s="53">
        <v>2.3947986</v>
      </c>
      <c r="F802" s="69">
        <v>2.02948917</v>
      </c>
      <c r="G802" s="69">
        <v>2.44949321</v>
      </c>
      <c r="H802" s="68">
        <f t="shared" si="71"/>
        <v>0.18658355999999987</v>
      </c>
      <c r="I802" s="68">
        <f t="shared" si="72"/>
        <v>-0.18704139999999958</v>
      </c>
      <c r="J802" s="138">
        <f t="shared" si="73"/>
        <v>0.9275549995352154</v>
      </c>
      <c r="K802" s="50"/>
      <c r="L802" s="50"/>
      <c r="M802" s="305" t="s">
        <v>1017</v>
      </c>
    </row>
    <row r="803" spans="1:13" s="34" customFormat="1" ht="15.75">
      <c r="A803" s="153" t="s">
        <v>111</v>
      </c>
      <c r="B803" s="59" t="s">
        <v>218</v>
      </c>
      <c r="C803" s="53">
        <v>3.5077</v>
      </c>
      <c r="D803" s="69">
        <v>3.5077</v>
      </c>
      <c r="E803" s="53">
        <v>3.5077</v>
      </c>
      <c r="F803" s="69">
        <v>0</v>
      </c>
      <c r="G803" s="69">
        <v>0</v>
      </c>
      <c r="H803" s="68">
        <f t="shared" si="71"/>
        <v>0</v>
      </c>
      <c r="I803" s="68">
        <f t="shared" si="72"/>
        <v>0</v>
      </c>
      <c r="J803" s="138">
        <f t="shared" si="73"/>
        <v>1</v>
      </c>
      <c r="K803" s="50"/>
      <c r="L803" s="50"/>
      <c r="M803" s="305"/>
    </row>
    <row r="804" spans="1:13" s="34" customFormat="1" ht="126">
      <c r="A804" s="153" t="s">
        <v>111</v>
      </c>
      <c r="B804" s="59" t="s">
        <v>829</v>
      </c>
      <c r="C804" s="53">
        <v>3.09897486</v>
      </c>
      <c r="D804" s="69">
        <v>2.16720486</v>
      </c>
      <c r="E804" s="53">
        <v>3.09897486</v>
      </c>
      <c r="F804" s="69">
        <v>0.78963912</v>
      </c>
      <c r="G804" s="69">
        <v>0.78963912</v>
      </c>
      <c r="H804" s="68">
        <f t="shared" si="71"/>
        <v>0</v>
      </c>
      <c r="I804" s="68">
        <f t="shared" si="72"/>
        <v>0.9317700000000002</v>
      </c>
      <c r="J804" s="138">
        <f t="shared" si="73"/>
        <v>1.4299408963119435</v>
      </c>
      <c r="K804" s="50"/>
      <c r="L804" s="50"/>
      <c r="M804" s="305" t="s">
        <v>1047</v>
      </c>
    </row>
    <row r="805" spans="1:13" s="34" customFormat="1" ht="63">
      <c r="A805" s="153" t="s">
        <v>111</v>
      </c>
      <c r="B805" s="59" t="s">
        <v>830</v>
      </c>
      <c r="C805" s="53">
        <v>0.49914</v>
      </c>
      <c r="D805" s="69">
        <v>0</v>
      </c>
      <c r="E805" s="53">
        <v>0.49914</v>
      </c>
      <c r="F805" s="69">
        <v>6.78957496</v>
      </c>
      <c r="G805" s="69">
        <v>0</v>
      </c>
      <c r="H805" s="68">
        <f t="shared" si="71"/>
        <v>0</v>
      </c>
      <c r="I805" s="68">
        <f t="shared" si="72"/>
        <v>0.49914</v>
      </c>
      <c r="J805" s="138" t="e">
        <f t="shared" si="73"/>
        <v>#DIV/0!</v>
      </c>
      <c r="K805" s="50"/>
      <c r="L805" s="50"/>
      <c r="M805" s="305" t="s">
        <v>1038</v>
      </c>
    </row>
    <row r="806" spans="1:13" s="34" customFormat="1" ht="78.75">
      <c r="A806" s="153" t="s">
        <v>111</v>
      </c>
      <c r="B806" s="59" t="s">
        <v>831</v>
      </c>
      <c r="C806" s="53">
        <v>0.02741</v>
      </c>
      <c r="D806" s="69">
        <v>0.02741334</v>
      </c>
      <c r="E806" s="53">
        <v>0.02741</v>
      </c>
      <c r="F806" s="69">
        <v>0</v>
      </c>
      <c r="G806" s="69">
        <v>0</v>
      </c>
      <c r="H806" s="68">
        <f t="shared" si="71"/>
        <v>0</v>
      </c>
      <c r="I806" s="68">
        <f t="shared" si="72"/>
        <v>-3.340000000000981E-06</v>
      </c>
      <c r="J806" s="138">
        <f t="shared" si="73"/>
        <v>0.9998781615082292</v>
      </c>
      <c r="K806" s="50"/>
      <c r="L806" s="50"/>
      <c r="M806" s="305"/>
    </row>
    <row r="807" spans="1:13" s="34" customFormat="1" ht="94.5">
      <c r="A807" s="153" t="s">
        <v>111</v>
      </c>
      <c r="B807" s="59" t="s">
        <v>832</v>
      </c>
      <c r="C807" s="53">
        <v>0.03332</v>
      </c>
      <c r="D807" s="69">
        <v>0.03332394</v>
      </c>
      <c r="E807" s="53">
        <v>0.03332</v>
      </c>
      <c r="F807" s="69">
        <v>0</v>
      </c>
      <c r="G807" s="69">
        <v>0</v>
      </c>
      <c r="H807" s="68">
        <f t="shared" si="71"/>
        <v>0</v>
      </c>
      <c r="I807" s="68">
        <f t="shared" si="72"/>
        <v>-3.940000000000887E-06</v>
      </c>
      <c r="J807" s="138">
        <f t="shared" si="73"/>
        <v>0.9998817666818509</v>
      </c>
      <c r="K807" s="50"/>
      <c r="L807" s="50"/>
      <c r="M807" s="305"/>
    </row>
    <row r="808" spans="1:13" s="34" customFormat="1" ht="47.25">
      <c r="A808" s="153" t="s">
        <v>111</v>
      </c>
      <c r="B808" s="59" t="s">
        <v>833</v>
      </c>
      <c r="C808" s="53">
        <v>1.48965</v>
      </c>
      <c r="D808" s="69">
        <v>0.0689649</v>
      </c>
      <c r="E808" s="53">
        <v>1.48965</v>
      </c>
      <c r="F808" s="69">
        <v>1.26734484</v>
      </c>
      <c r="G808" s="69">
        <v>2.73109592</v>
      </c>
      <c r="H808" s="68">
        <f t="shared" si="71"/>
        <v>0</v>
      </c>
      <c r="I808" s="68">
        <f t="shared" si="72"/>
        <v>1.4206851</v>
      </c>
      <c r="J808" s="138">
        <f t="shared" si="73"/>
        <v>21.600118321058975</v>
      </c>
      <c r="K808" s="50"/>
      <c r="L808" s="50"/>
      <c r="M808" s="305" t="s">
        <v>1037</v>
      </c>
    </row>
    <row r="809" spans="1:13" s="34" customFormat="1" ht="47.25">
      <c r="A809" s="153" t="s">
        <v>111</v>
      </c>
      <c r="B809" s="59" t="s">
        <v>834</v>
      </c>
      <c r="C809" s="53">
        <v>3.0892612707999993</v>
      </c>
      <c r="D809" s="69">
        <v>3.0892659908</v>
      </c>
      <c r="E809" s="53">
        <v>3.0703849500000002</v>
      </c>
      <c r="F809" s="69">
        <v>3.3211393300000003</v>
      </c>
      <c r="G809" s="69">
        <v>3.729616736</v>
      </c>
      <c r="H809" s="68">
        <f t="shared" si="71"/>
        <v>0.018876320799999124</v>
      </c>
      <c r="I809" s="68">
        <f t="shared" si="72"/>
        <v>-0.01888104079999975</v>
      </c>
      <c r="J809" s="138">
        <f t="shared" si="73"/>
        <v>0.9938881789861318</v>
      </c>
      <c r="K809" s="50"/>
      <c r="L809" s="50"/>
      <c r="M809" s="305"/>
    </row>
    <row r="810" spans="1:13" s="34" customFormat="1" ht="63">
      <c r="A810" s="153" t="s">
        <v>111</v>
      </c>
      <c r="B810" s="59" t="s">
        <v>835</v>
      </c>
      <c r="C810" s="53">
        <v>1.7204399999999997</v>
      </c>
      <c r="D810" s="69">
        <v>1.72044</v>
      </c>
      <c r="E810" s="53">
        <v>1.34733463</v>
      </c>
      <c r="F810" s="69">
        <v>1.14180901</v>
      </c>
      <c r="G810" s="69">
        <v>1.2773990100000001</v>
      </c>
      <c r="H810" s="68">
        <f t="shared" si="71"/>
        <v>0.37310536999999977</v>
      </c>
      <c r="I810" s="68">
        <f t="shared" si="72"/>
        <v>-0.37310537</v>
      </c>
      <c r="J810" s="138">
        <f t="shared" si="73"/>
        <v>0.7831337506684336</v>
      </c>
      <c r="K810" s="50"/>
      <c r="L810" s="50"/>
      <c r="M810" s="305" t="s">
        <v>1017</v>
      </c>
    </row>
    <row r="811" spans="1:13" s="34" customFormat="1" ht="78.75">
      <c r="A811" s="153" t="s">
        <v>111</v>
      </c>
      <c r="B811" s="59" t="s">
        <v>836</v>
      </c>
      <c r="C811" s="53">
        <v>0.20855</v>
      </c>
      <c r="D811" s="69">
        <v>0.20854617</v>
      </c>
      <c r="E811" s="53">
        <v>0.20855</v>
      </c>
      <c r="F811" s="69">
        <v>0</v>
      </c>
      <c r="G811" s="69">
        <v>0</v>
      </c>
      <c r="H811" s="68">
        <f t="shared" si="71"/>
        <v>0</v>
      </c>
      <c r="I811" s="68">
        <f t="shared" si="72"/>
        <v>3.830000000010214E-06</v>
      </c>
      <c r="J811" s="138">
        <f t="shared" si="73"/>
        <v>1.0000183652377792</v>
      </c>
      <c r="K811" s="50"/>
      <c r="L811" s="50"/>
      <c r="M811" s="305"/>
    </row>
    <row r="812" spans="1:13" s="34" customFormat="1" ht="47.25">
      <c r="A812" s="153" t="s">
        <v>111</v>
      </c>
      <c r="B812" s="59" t="s">
        <v>837</v>
      </c>
      <c r="C812" s="53">
        <v>0.86111</v>
      </c>
      <c r="D812" s="69">
        <v>0.86111322</v>
      </c>
      <c r="E812" s="53">
        <v>0.86111</v>
      </c>
      <c r="F812" s="69">
        <v>0</v>
      </c>
      <c r="G812" s="69">
        <v>0</v>
      </c>
      <c r="H812" s="68">
        <f t="shared" si="71"/>
        <v>0</v>
      </c>
      <c r="I812" s="68">
        <f t="shared" si="72"/>
        <v>-3.2199999999704687E-06</v>
      </c>
      <c r="J812" s="138">
        <f t="shared" si="73"/>
        <v>0.9999962606543191</v>
      </c>
      <c r="K812" s="50"/>
      <c r="L812" s="50"/>
      <c r="M812" s="305"/>
    </row>
    <row r="813" spans="1:13" s="34" customFormat="1" ht="94.5">
      <c r="A813" s="153" t="s">
        <v>111</v>
      </c>
      <c r="B813" s="59" t="s">
        <v>838</v>
      </c>
      <c r="C813" s="53">
        <v>1.54793</v>
      </c>
      <c r="D813" s="69">
        <v>0.9899999399999999</v>
      </c>
      <c r="E813" s="53">
        <v>1.54793</v>
      </c>
      <c r="F813" s="69">
        <v>1.37945345</v>
      </c>
      <c r="G813" s="69">
        <v>1.37945345</v>
      </c>
      <c r="H813" s="68">
        <f t="shared" si="71"/>
        <v>0</v>
      </c>
      <c r="I813" s="68">
        <f t="shared" si="72"/>
        <v>0.5579300600000001</v>
      </c>
      <c r="J813" s="138">
        <f t="shared" si="73"/>
        <v>1.5635657513272174</v>
      </c>
      <c r="K813" s="50"/>
      <c r="L813" s="50"/>
      <c r="M813" s="305" t="s">
        <v>1048</v>
      </c>
    </row>
    <row r="814" spans="1:13" s="34" customFormat="1" ht="63">
      <c r="A814" s="153" t="s">
        <v>111</v>
      </c>
      <c r="B814" s="59" t="s">
        <v>839</v>
      </c>
      <c r="C814" s="53">
        <v>0.375</v>
      </c>
      <c r="D814" s="69">
        <v>0</v>
      </c>
      <c r="E814" s="53">
        <v>0.375</v>
      </c>
      <c r="F814" s="69">
        <v>0.31779661</v>
      </c>
      <c r="G814" s="69">
        <v>0</v>
      </c>
      <c r="H814" s="68">
        <f t="shared" si="71"/>
        <v>0</v>
      </c>
      <c r="I814" s="68">
        <f t="shared" si="72"/>
        <v>0.375</v>
      </c>
      <c r="J814" s="138" t="e">
        <f t="shared" si="73"/>
        <v>#DIV/0!</v>
      </c>
      <c r="K814" s="50"/>
      <c r="L814" s="50"/>
      <c r="M814" s="305" t="s">
        <v>1037</v>
      </c>
    </row>
    <row r="815" spans="1:13" s="34" customFormat="1" ht="47.25">
      <c r="A815" s="153" t="s">
        <v>111</v>
      </c>
      <c r="B815" s="59" t="s">
        <v>840</v>
      </c>
      <c r="C815" s="53">
        <v>0.0602</v>
      </c>
      <c r="D815" s="69">
        <v>0</v>
      </c>
      <c r="E815" s="53">
        <v>0.060200000000000004</v>
      </c>
      <c r="F815" s="69">
        <v>0.05151779</v>
      </c>
      <c r="G815" s="69">
        <v>0</v>
      </c>
      <c r="H815" s="68">
        <f t="shared" si="71"/>
        <v>0</v>
      </c>
      <c r="I815" s="68">
        <f t="shared" si="72"/>
        <v>0.060200000000000004</v>
      </c>
      <c r="J815" s="138" t="e">
        <f t="shared" si="73"/>
        <v>#DIV/0!</v>
      </c>
      <c r="K815" s="50"/>
      <c r="L815" s="50"/>
      <c r="M815" s="305" t="s">
        <v>1037</v>
      </c>
    </row>
    <row r="816" spans="1:13" s="34" customFormat="1" ht="47.25">
      <c r="A816" s="153" t="s">
        <v>111</v>
      </c>
      <c r="B816" s="59" t="s">
        <v>841</v>
      </c>
      <c r="C816" s="53">
        <v>1.23096</v>
      </c>
      <c r="D816" s="69">
        <v>0</v>
      </c>
      <c r="E816" s="53">
        <v>1.23096</v>
      </c>
      <c r="F816" s="69">
        <v>1.0431834</v>
      </c>
      <c r="G816" s="69">
        <v>1.0431834</v>
      </c>
      <c r="H816" s="68">
        <f t="shared" si="71"/>
        <v>0</v>
      </c>
      <c r="I816" s="68">
        <f t="shared" si="72"/>
        <v>1.23096</v>
      </c>
      <c r="J816" s="138" t="e">
        <f t="shared" si="73"/>
        <v>#DIV/0!</v>
      </c>
      <c r="K816" s="50"/>
      <c r="L816" s="50"/>
      <c r="M816" s="305" t="s">
        <v>1037</v>
      </c>
    </row>
    <row r="817" spans="1:13" s="34" customFormat="1" ht="63">
      <c r="A817" s="153" t="s">
        <v>111</v>
      </c>
      <c r="B817" s="59" t="s">
        <v>842</v>
      </c>
      <c r="C817" s="53">
        <v>0.16556</v>
      </c>
      <c r="D817" s="69">
        <v>0</v>
      </c>
      <c r="E817" s="53">
        <v>0.16556</v>
      </c>
      <c r="F817" s="69">
        <v>1.8059191</v>
      </c>
      <c r="G817" s="69">
        <v>0</v>
      </c>
      <c r="H817" s="68">
        <f t="shared" si="71"/>
        <v>0</v>
      </c>
      <c r="I817" s="68">
        <f t="shared" si="72"/>
        <v>0.16556</v>
      </c>
      <c r="J817" s="138" t="e">
        <f t="shared" si="73"/>
        <v>#DIV/0!</v>
      </c>
      <c r="K817" s="50"/>
      <c r="L817" s="50"/>
      <c r="M817" s="305" t="s">
        <v>1037</v>
      </c>
    </row>
    <row r="818" spans="1:13" s="34" customFormat="1" ht="94.5">
      <c r="A818" s="153" t="s">
        <v>111</v>
      </c>
      <c r="B818" s="59" t="s">
        <v>843</v>
      </c>
      <c r="C818" s="53">
        <v>0.208</v>
      </c>
      <c r="D818" s="69">
        <v>0</v>
      </c>
      <c r="E818" s="53">
        <v>0.208</v>
      </c>
      <c r="F818" s="69">
        <v>0.17627119</v>
      </c>
      <c r="G818" s="69">
        <v>0</v>
      </c>
      <c r="H818" s="68">
        <f t="shared" si="71"/>
        <v>0</v>
      </c>
      <c r="I818" s="68">
        <f t="shared" si="72"/>
        <v>0.208</v>
      </c>
      <c r="J818" s="138" t="e">
        <f t="shared" si="73"/>
        <v>#DIV/0!</v>
      </c>
      <c r="K818" s="50"/>
      <c r="L818" s="50"/>
      <c r="M818" s="305" t="s">
        <v>1037</v>
      </c>
    </row>
    <row r="819" spans="1:13" s="34" customFormat="1" ht="78.75">
      <c r="A819" s="153" t="s">
        <v>111</v>
      </c>
      <c r="B819" s="59" t="s">
        <v>844</v>
      </c>
      <c r="C819" s="53">
        <v>0.5621941939680001</v>
      </c>
      <c r="D819" s="69">
        <v>0.5621941939680001</v>
      </c>
      <c r="E819" s="53">
        <v>0.0506</v>
      </c>
      <c r="F819" s="69">
        <v>0.04288</v>
      </c>
      <c r="G819" s="69">
        <v>0</v>
      </c>
      <c r="H819" s="68">
        <f t="shared" si="71"/>
        <v>0.5115941939680001</v>
      </c>
      <c r="I819" s="68">
        <f t="shared" si="72"/>
        <v>-0.5115941939680001</v>
      </c>
      <c r="J819" s="138">
        <f t="shared" si="73"/>
        <v>0.09000448696003455</v>
      </c>
      <c r="K819" s="50"/>
      <c r="L819" s="50"/>
      <c r="M819" s="305" t="s">
        <v>1017</v>
      </c>
    </row>
    <row r="820" spans="1:13" s="34" customFormat="1" ht="94.5">
      <c r="A820" s="153" t="s">
        <v>111</v>
      </c>
      <c r="B820" s="59" t="s">
        <v>845</v>
      </c>
      <c r="C820" s="53">
        <v>1.715372608</v>
      </c>
      <c r="D820" s="69">
        <v>1.715372608</v>
      </c>
      <c r="E820" s="53">
        <v>0</v>
      </c>
      <c r="F820" s="69">
        <v>0</v>
      </c>
      <c r="G820" s="69">
        <v>0</v>
      </c>
      <c r="H820" s="68">
        <f t="shared" si="71"/>
        <v>1.715372608</v>
      </c>
      <c r="I820" s="68">
        <f t="shared" si="72"/>
        <v>-1.715372608</v>
      </c>
      <c r="J820" s="138">
        <f t="shared" si="73"/>
        <v>0</v>
      </c>
      <c r="K820" s="50"/>
      <c r="L820" s="50"/>
      <c r="M820" s="305" t="s">
        <v>1017</v>
      </c>
    </row>
    <row r="821" spans="1:13" s="34" customFormat="1" ht="63">
      <c r="A821" s="153" t="s">
        <v>111</v>
      </c>
      <c r="B821" s="59" t="s">
        <v>846</v>
      </c>
      <c r="C821" s="53">
        <v>0.49999</v>
      </c>
      <c r="D821" s="69">
        <v>0</v>
      </c>
      <c r="E821" s="53">
        <v>0.49999</v>
      </c>
      <c r="F821" s="69">
        <v>0.42372034</v>
      </c>
      <c r="G821" s="69">
        <v>0</v>
      </c>
      <c r="H821" s="68">
        <f t="shared" si="71"/>
        <v>0</v>
      </c>
      <c r="I821" s="68">
        <f t="shared" si="72"/>
        <v>0.49999</v>
      </c>
      <c r="J821" s="138" t="e">
        <f t="shared" si="73"/>
        <v>#DIV/0!</v>
      </c>
      <c r="K821" s="50"/>
      <c r="L821" s="50"/>
      <c r="M821" s="305" t="s">
        <v>1037</v>
      </c>
    </row>
    <row r="822" spans="1:13" s="34" customFormat="1" ht="63">
      <c r="A822" s="153" t="s">
        <v>111</v>
      </c>
      <c r="B822" s="59" t="s">
        <v>847</v>
      </c>
      <c r="C822" s="53">
        <v>0</v>
      </c>
      <c r="D822" s="69">
        <v>0</v>
      </c>
      <c r="E822" s="53">
        <v>0</v>
      </c>
      <c r="F822" s="69">
        <v>0.416921</v>
      </c>
      <c r="G822" s="69">
        <v>0</v>
      </c>
      <c r="H822" s="68">
        <f t="shared" si="71"/>
        <v>0</v>
      </c>
      <c r="I822" s="68">
        <f t="shared" si="72"/>
        <v>0</v>
      </c>
      <c r="J822" s="138" t="e">
        <f t="shared" si="73"/>
        <v>#DIV/0!</v>
      </c>
      <c r="K822" s="50"/>
      <c r="L822" s="50"/>
      <c r="M822" s="305"/>
    </row>
    <row r="823" spans="1:13" s="34" customFormat="1" ht="63">
      <c r="A823" s="153" t="s">
        <v>111</v>
      </c>
      <c r="B823" s="59" t="s">
        <v>848</v>
      </c>
      <c r="C823" s="53">
        <v>0</v>
      </c>
      <c r="D823" s="69">
        <v>0</v>
      </c>
      <c r="E823" s="53">
        <v>0</v>
      </c>
      <c r="F823" s="69">
        <v>0.0775</v>
      </c>
      <c r="G823" s="69">
        <v>0</v>
      </c>
      <c r="H823" s="68">
        <f t="shared" si="71"/>
        <v>0</v>
      </c>
      <c r="I823" s="68">
        <f t="shared" si="72"/>
        <v>0</v>
      </c>
      <c r="J823" s="138" t="e">
        <f t="shared" si="73"/>
        <v>#DIV/0!</v>
      </c>
      <c r="K823" s="50"/>
      <c r="L823" s="50"/>
      <c r="M823" s="305"/>
    </row>
    <row r="824" spans="1:13" s="34" customFormat="1" ht="110.25">
      <c r="A824" s="153" t="s">
        <v>111</v>
      </c>
      <c r="B824" s="59" t="s">
        <v>849</v>
      </c>
      <c r="C824" s="53">
        <v>2.6802697</v>
      </c>
      <c r="D824" s="69">
        <v>2.6802697</v>
      </c>
      <c r="E824" s="53">
        <v>1.4526232</v>
      </c>
      <c r="F824" s="69">
        <v>2.02313241</v>
      </c>
      <c r="G824" s="69">
        <v>0</v>
      </c>
      <c r="H824" s="68">
        <f t="shared" si="71"/>
        <v>1.2276465000000003</v>
      </c>
      <c r="I824" s="68">
        <f t="shared" si="72"/>
        <v>-1.2276465000000003</v>
      </c>
      <c r="J824" s="138">
        <f t="shared" si="73"/>
        <v>0.54196904139908</v>
      </c>
      <c r="K824" s="50"/>
      <c r="L824" s="50"/>
      <c r="M824" s="305" t="s">
        <v>1017</v>
      </c>
    </row>
    <row r="825" spans="1:13" s="34" customFormat="1" ht="78.75">
      <c r="A825" s="153" t="s">
        <v>111</v>
      </c>
      <c r="B825" s="59" t="s">
        <v>850</v>
      </c>
      <c r="C825" s="53">
        <v>0.9899999399999999</v>
      </c>
      <c r="D825" s="69">
        <v>0.9899999399999999</v>
      </c>
      <c r="E825" s="53">
        <v>0.87017</v>
      </c>
      <c r="F825" s="69">
        <v>0.73742834</v>
      </c>
      <c r="G825" s="69">
        <v>0.73742834</v>
      </c>
      <c r="H825" s="68">
        <f t="shared" si="71"/>
        <v>0.11982993999999991</v>
      </c>
      <c r="I825" s="68">
        <f t="shared" si="72"/>
        <v>-0.11982993999999991</v>
      </c>
      <c r="J825" s="138">
        <f t="shared" si="73"/>
        <v>0.8789596492298778</v>
      </c>
      <c r="K825" s="50"/>
      <c r="L825" s="50"/>
      <c r="M825" s="305" t="s">
        <v>1017</v>
      </c>
    </row>
    <row r="826" spans="1:13" s="34" customFormat="1" ht="63">
      <c r="A826" s="153" t="s">
        <v>111</v>
      </c>
      <c r="B826" s="59" t="s">
        <v>851</v>
      </c>
      <c r="C826" s="53">
        <v>4.0743196</v>
      </c>
      <c r="D826" s="69">
        <v>0</v>
      </c>
      <c r="E826" s="53">
        <v>4.0743196</v>
      </c>
      <c r="F826" s="69">
        <v>4.2291537</v>
      </c>
      <c r="G826" s="69">
        <v>0</v>
      </c>
      <c r="H826" s="68">
        <f t="shared" si="71"/>
        <v>0</v>
      </c>
      <c r="I826" s="68">
        <f t="shared" si="72"/>
        <v>4.0743196</v>
      </c>
      <c r="J826" s="138" t="e">
        <f t="shared" si="73"/>
        <v>#DIV/0!</v>
      </c>
      <c r="K826" s="50"/>
      <c r="L826" s="50"/>
      <c r="M826" s="305" t="s">
        <v>1037</v>
      </c>
    </row>
    <row r="827" spans="1:13" s="34" customFormat="1" ht="63">
      <c r="A827" s="153" t="s">
        <v>111</v>
      </c>
      <c r="B827" s="59" t="s">
        <v>852</v>
      </c>
      <c r="C827" s="53">
        <v>0</v>
      </c>
      <c r="D827" s="69">
        <v>1.8873499942</v>
      </c>
      <c r="E827" s="53">
        <v>0</v>
      </c>
      <c r="F827" s="69">
        <v>0.43286625</v>
      </c>
      <c r="G827" s="69">
        <v>2.35792246</v>
      </c>
      <c r="H827" s="68">
        <f t="shared" si="71"/>
        <v>0</v>
      </c>
      <c r="I827" s="68">
        <f t="shared" si="72"/>
        <v>-1.8873499942</v>
      </c>
      <c r="J827" s="138">
        <f t="shared" si="73"/>
        <v>0</v>
      </c>
      <c r="K827" s="50"/>
      <c r="L827" s="50"/>
      <c r="M827" s="305" t="s">
        <v>1020</v>
      </c>
    </row>
    <row r="828" spans="1:13" s="34" customFormat="1" ht="63">
      <c r="A828" s="153" t="s">
        <v>111</v>
      </c>
      <c r="B828" s="59" t="s">
        <v>853</v>
      </c>
      <c r="C828" s="53">
        <v>0.1331</v>
      </c>
      <c r="D828" s="69">
        <v>0.133</v>
      </c>
      <c r="E828" s="53">
        <v>0.1331</v>
      </c>
      <c r="F828" s="69">
        <v>0</v>
      </c>
      <c r="G828" s="69">
        <v>0</v>
      </c>
      <c r="H828" s="68">
        <f t="shared" si="71"/>
        <v>0</v>
      </c>
      <c r="I828" s="68">
        <f t="shared" si="72"/>
        <v>9.999999999998899E-05</v>
      </c>
      <c r="J828" s="138">
        <f t="shared" si="73"/>
        <v>1.000751879699248</v>
      </c>
      <c r="K828" s="50"/>
      <c r="L828" s="50"/>
      <c r="M828" s="305"/>
    </row>
    <row r="829" spans="1:13" s="34" customFormat="1" ht="31.5">
      <c r="A829" s="153" t="s">
        <v>111</v>
      </c>
      <c r="B829" s="59" t="s">
        <v>854</v>
      </c>
      <c r="C829" s="53">
        <v>0.33920819799999996</v>
      </c>
      <c r="D829" s="69">
        <v>0.33920999799999996</v>
      </c>
      <c r="E829" s="53">
        <v>0.1416</v>
      </c>
      <c r="F829" s="69">
        <v>0.12</v>
      </c>
      <c r="G829" s="69">
        <v>0.13949217000000003</v>
      </c>
      <c r="H829" s="68">
        <f t="shared" si="71"/>
        <v>0.19760819799999996</v>
      </c>
      <c r="I829" s="68">
        <f t="shared" si="72"/>
        <v>-0.19760999799999995</v>
      </c>
      <c r="J829" s="138">
        <f t="shared" si="73"/>
        <v>0.4174405260307216</v>
      </c>
      <c r="K829" s="50"/>
      <c r="L829" s="50"/>
      <c r="M829" s="305" t="s">
        <v>1017</v>
      </c>
    </row>
    <row r="830" spans="1:13" s="34" customFormat="1" ht="94.5">
      <c r="A830" s="153" t="s">
        <v>111</v>
      </c>
      <c r="B830" s="59" t="s">
        <v>855</v>
      </c>
      <c r="C830" s="53">
        <v>0.02107</v>
      </c>
      <c r="D830" s="69">
        <v>0.0210725</v>
      </c>
      <c r="E830" s="53">
        <v>0.02107</v>
      </c>
      <c r="F830" s="69">
        <v>0</v>
      </c>
      <c r="G830" s="69">
        <v>0</v>
      </c>
      <c r="H830" s="68">
        <f t="shared" si="71"/>
        <v>0</v>
      </c>
      <c r="I830" s="68">
        <f t="shared" si="72"/>
        <v>-2.5000000000025002E-06</v>
      </c>
      <c r="J830" s="138">
        <f t="shared" si="73"/>
        <v>0.9998813619646457</v>
      </c>
      <c r="K830" s="50"/>
      <c r="L830" s="50"/>
      <c r="M830" s="305"/>
    </row>
    <row r="831" spans="1:13" s="34" customFormat="1" ht="78.75">
      <c r="A831" s="153" t="s">
        <v>111</v>
      </c>
      <c r="B831" s="59" t="s">
        <v>856</v>
      </c>
      <c r="C831" s="53">
        <v>0.0351</v>
      </c>
      <c r="D831" s="69">
        <v>0.03510278</v>
      </c>
      <c r="E831" s="53">
        <v>0.0351</v>
      </c>
      <c r="F831" s="69">
        <v>0</v>
      </c>
      <c r="G831" s="69">
        <v>0</v>
      </c>
      <c r="H831" s="68">
        <f t="shared" si="71"/>
        <v>0</v>
      </c>
      <c r="I831" s="68">
        <f t="shared" si="72"/>
        <v>-2.7800000000008374E-06</v>
      </c>
      <c r="J831" s="138">
        <f t="shared" si="73"/>
        <v>0.999920803993302</v>
      </c>
      <c r="K831" s="50"/>
      <c r="L831" s="50"/>
      <c r="M831" s="305"/>
    </row>
    <row r="832" spans="1:13" s="34" customFormat="1" ht="94.5">
      <c r="A832" s="153" t="s">
        <v>111</v>
      </c>
      <c r="B832" s="59" t="s">
        <v>857</v>
      </c>
      <c r="C832" s="53">
        <v>0.322572164</v>
      </c>
      <c r="D832" s="69">
        <v>0.289999986</v>
      </c>
      <c r="E832" s="53">
        <v>0.32257215</v>
      </c>
      <c r="F832" s="69">
        <v>0.27337</v>
      </c>
      <c r="G832" s="69">
        <v>0.2979425</v>
      </c>
      <c r="H832" s="68">
        <f t="shared" si="71"/>
        <v>1.3999999992631018E-08</v>
      </c>
      <c r="I832" s="68">
        <f t="shared" si="72"/>
        <v>0.032572164000000015</v>
      </c>
      <c r="J832" s="138">
        <f t="shared" si="73"/>
        <v>1.112317812318791</v>
      </c>
      <c r="K832" s="50"/>
      <c r="L832" s="50"/>
      <c r="M832" s="305" t="s">
        <v>1049</v>
      </c>
    </row>
    <row r="833" spans="1:13" s="34" customFormat="1" ht="94.5">
      <c r="A833" s="153" t="s">
        <v>111</v>
      </c>
      <c r="B833" s="59" t="s">
        <v>858</v>
      </c>
      <c r="C833" s="53">
        <v>1.480535392</v>
      </c>
      <c r="D833" s="69">
        <v>0.660000028</v>
      </c>
      <c r="E833" s="53">
        <v>1.48053542</v>
      </c>
      <c r="F833" s="69">
        <v>1.2098416499999998</v>
      </c>
      <c r="G833" s="69">
        <v>1.26068614</v>
      </c>
      <c r="H833" s="68">
        <f t="shared" si="71"/>
        <v>-2.800000009628434E-08</v>
      </c>
      <c r="I833" s="68">
        <f t="shared" si="72"/>
        <v>0.820535392</v>
      </c>
      <c r="J833" s="138">
        <f t="shared" si="73"/>
        <v>2.243235389680923</v>
      </c>
      <c r="K833" s="50"/>
      <c r="L833" s="50"/>
      <c r="M833" s="305" t="s">
        <v>1050</v>
      </c>
    </row>
    <row r="834" spans="1:13" s="34" customFormat="1" ht="94.5">
      <c r="A834" s="153" t="s">
        <v>111</v>
      </c>
      <c r="B834" s="59" t="s">
        <v>859</v>
      </c>
      <c r="C834" s="53">
        <v>0.49988</v>
      </c>
      <c r="D834" s="69">
        <v>0</v>
      </c>
      <c r="E834" s="53">
        <v>0.49988</v>
      </c>
      <c r="F834" s="69">
        <v>0.44368731</v>
      </c>
      <c r="G834" s="69">
        <v>0</v>
      </c>
      <c r="H834" s="68">
        <f t="shared" si="71"/>
        <v>0</v>
      </c>
      <c r="I834" s="68">
        <f t="shared" si="72"/>
        <v>0.49988</v>
      </c>
      <c r="J834" s="138" t="e">
        <f t="shared" si="73"/>
        <v>#DIV/0!</v>
      </c>
      <c r="K834" s="50"/>
      <c r="L834" s="50"/>
      <c r="M834" s="305" t="s">
        <v>1037</v>
      </c>
    </row>
    <row r="835" spans="1:13" s="34" customFormat="1" ht="47.25">
      <c r="A835" s="153" t="s">
        <v>111</v>
      </c>
      <c r="B835" s="59" t="s">
        <v>860</v>
      </c>
      <c r="C835" s="53">
        <v>0.27199955</v>
      </c>
      <c r="D835" s="69">
        <v>0</v>
      </c>
      <c r="E835" s="53">
        <v>0.27199955</v>
      </c>
      <c r="F835" s="69">
        <v>0.9312032100000001</v>
      </c>
      <c r="G835" s="69">
        <v>0</v>
      </c>
      <c r="H835" s="68">
        <f t="shared" si="71"/>
        <v>0</v>
      </c>
      <c r="I835" s="68">
        <f t="shared" si="72"/>
        <v>0.27199955</v>
      </c>
      <c r="J835" s="138" t="e">
        <f t="shared" si="73"/>
        <v>#DIV/0!</v>
      </c>
      <c r="K835" s="50"/>
      <c r="L835" s="50"/>
      <c r="M835" s="305" t="s">
        <v>1037</v>
      </c>
    </row>
    <row r="836" spans="1:13" s="34" customFormat="1" ht="78.75">
      <c r="A836" s="153" t="s">
        <v>111</v>
      </c>
      <c r="B836" s="59" t="s">
        <v>861</v>
      </c>
      <c r="C836" s="53">
        <v>0.22066</v>
      </c>
      <c r="D836" s="69">
        <v>0</v>
      </c>
      <c r="E836" s="53">
        <v>0.22066</v>
      </c>
      <c r="F836" s="69">
        <v>0.18699695</v>
      </c>
      <c r="G836" s="69">
        <v>0.18699695</v>
      </c>
      <c r="H836" s="68">
        <f t="shared" si="71"/>
        <v>0</v>
      </c>
      <c r="I836" s="68">
        <f t="shared" si="72"/>
        <v>0.22066</v>
      </c>
      <c r="J836" s="138" t="e">
        <f t="shared" si="73"/>
        <v>#DIV/0!</v>
      </c>
      <c r="K836" s="50"/>
      <c r="L836" s="50"/>
      <c r="M836" s="305" t="s">
        <v>1037</v>
      </c>
    </row>
    <row r="837" spans="1:13" s="34" customFormat="1" ht="126">
      <c r="A837" s="153" t="s">
        <v>111</v>
      </c>
      <c r="B837" s="59" t="s">
        <v>862</v>
      </c>
      <c r="C837" s="53">
        <v>3.2968609999999994</v>
      </c>
      <c r="D837" s="69">
        <v>2.9747799999999995</v>
      </c>
      <c r="E837" s="53">
        <v>2.616531</v>
      </c>
      <c r="F837" s="69">
        <v>2.33152443</v>
      </c>
      <c r="G837" s="69">
        <v>2.60447031</v>
      </c>
      <c r="H837" s="68">
        <f aca="true" t="shared" si="74" ref="H837:H893">C837-E837</f>
        <v>0.6803299999999992</v>
      </c>
      <c r="I837" s="68">
        <f aca="true" t="shared" si="75" ref="I837:I893">E837-D837</f>
        <v>-0.3582489999999994</v>
      </c>
      <c r="J837" s="138">
        <f aca="true" t="shared" si="76" ref="J837:J893">E837/D837</f>
        <v>0.8795712624126828</v>
      </c>
      <c r="K837" s="50"/>
      <c r="L837" s="50"/>
      <c r="M837" s="305" t="s">
        <v>1017</v>
      </c>
    </row>
    <row r="838" spans="1:13" s="34" customFormat="1" ht="63">
      <c r="A838" s="153" t="s">
        <v>111</v>
      </c>
      <c r="B838" s="59" t="s">
        <v>863</v>
      </c>
      <c r="C838" s="53">
        <v>0.09526</v>
      </c>
      <c r="D838" s="69">
        <v>0.09526215</v>
      </c>
      <c r="E838" s="53">
        <v>0.09526</v>
      </c>
      <c r="F838" s="69">
        <v>0</v>
      </c>
      <c r="G838" s="69">
        <v>0</v>
      </c>
      <c r="H838" s="68">
        <f t="shared" si="74"/>
        <v>0</v>
      </c>
      <c r="I838" s="68">
        <f t="shared" si="75"/>
        <v>-2.1500000000063135E-06</v>
      </c>
      <c r="J838" s="138">
        <f t="shared" si="76"/>
        <v>0.9999774307004408</v>
      </c>
      <c r="K838" s="50"/>
      <c r="L838" s="50"/>
      <c r="M838" s="305"/>
    </row>
    <row r="839" spans="1:13" s="34" customFormat="1" ht="78.75">
      <c r="A839" s="153" t="s">
        <v>111</v>
      </c>
      <c r="B839" s="59" t="s">
        <v>864</v>
      </c>
      <c r="C839" s="53">
        <v>0.03021</v>
      </c>
      <c r="D839" s="69">
        <v>0.0302084</v>
      </c>
      <c r="E839" s="53">
        <v>0.03021</v>
      </c>
      <c r="F839" s="69">
        <v>0</v>
      </c>
      <c r="G839" s="69">
        <v>0</v>
      </c>
      <c r="H839" s="68">
        <f t="shared" si="74"/>
        <v>0</v>
      </c>
      <c r="I839" s="68">
        <f t="shared" si="75"/>
        <v>1.6000000000009063E-06</v>
      </c>
      <c r="J839" s="138">
        <f t="shared" si="76"/>
        <v>1.0000529654003523</v>
      </c>
      <c r="K839" s="50"/>
      <c r="L839" s="50"/>
      <c r="M839" s="305"/>
    </row>
    <row r="840" spans="1:13" s="34" customFormat="1" ht="78.75">
      <c r="A840" s="153" t="s">
        <v>111</v>
      </c>
      <c r="B840" s="59" t="s">
        <v>865</v>
      </c>
      <c r="C840" s="53">
        <v>0.295</v>
      </c>
      <c r="D840" s="69">
        <v>0.295</v>
      </c>
      <c r="E840" s="53">
        <v>0.2802</v>
      </c>
      <c r="F840" s="69">
        <v>0.23746131</v>
      </c>
      <c r="G840" s="69">
        <v>0.23746131</v>
      </c>
      <c r="H840" s="68">
        <f t="shared" si="74"/>
        <v>0.01479999999999998</v>
      </c>
      <c r="I840" s="68">
        <f t="shared" si="75"/>
        <v>-0.01479999999999998</v>
      </c>
      <c r="J840" s="138">
        <f t="shared" si="76"/>
        <v>0.9498305084745763</v>
      </c>
      <c r="K840" s="50"/>
      <c r="L840" s="50"/>
      <c r="M840" s="305" t="s">
        <v>1017</v>
      </c>
    </row>
    <row r="841" spans="1:13" s="34" customFormat="1" ht="63">
      <c r="A841" s="153" t="s">
        <v>111</v>
      </c>
      <c r="B841" s="59" t="s">
        <v>866</v>
      </c>
      <c r="C841" s="53">
        <v>0.31651541</v>
      </c>
      <c r="D841" s="69">
        <v>0</v>
      </c>
      <c r="E841" s="53">
        <v>0.31651541000000005</v>
      </c>
      <c r="F841" s="69">
        <v>0.26823373</v>
      </c>
      <c r="G841" s="69">
        <v>0.2682334</v>
      </c>
      <c r="H841" s="68">
        <f t="shared" si="74"/>
        <v>0</v>
      </c>
      <c r="I841" s="68">
        <f t="shared" si="75"/>
        <v>0.31651541000000005</v>
      </c>
      <c r="J841" s="138" t="e">
        <f t="shared" si="76"/>
        <v>#DIV/0!</v>
      </c>
      <c r="K841" s="50"/>
      <c r="L841" s="50"/>
      <c r="M841" s="305"/>
    </row>
    <row r="842" spans="1:13" s="34" customFormat="1" ht="63">
      <c r="A842" s="153" t="s">
        <v>111</v>
      </c>
      <c r="B842" s="59" t="s">
        <v>867</v>
      </c>
      <c r="C842" s="53">
        <v>0.07316</v>
      </c>
      <c r="D842" s="69">
        <v>0</v>
      </c>
      <c r="E842" s="53">
        <v>0.07316</v>
      </c>
      <c r="F842" s="69">
        <v>0.062</v>
      </c>
      <c r="G842" s="69">
        <v>0</v>
      </c>
      <c r="H842" s="68">
        <f t="shared" si="74"/>
        <v>0</v>
      </c>
      <c r="I842" s="68">
        <f t="shared" si="75"/>
        <v>0.07316</v>
      </c>
      <c r="J842" s="138" t="e">
        <f t="shared" si="76"/>
        <v>#DIV/0!</v>
      </c>
      <c r="K842" s="50"/>
      <c r="L842" s="50"/>
      <c r="M842" s="305" t="s">
        <v>1037</v>
      </c>
    </row>
    <row r="843" spans="1:13" s="34" customFormat="1" ht="63">
      <c r="A843" s="153" t="s">
        <v>111</v>
      </c>
      <c r="B843" s="59" t="s">
        <v>868</v>
      </c>
      <c r="C843" s="53">
        <v>0.62515</v>
      </c>
      <c r="D843" s="69">
        <v>0</v>
      </c>
      <c r="E843" s="53">
        <v>0.6251500000000001</v>
      </c>
      <c r="F843" s="69">
        <v>0.55503684</v>
      </c>
      <c r="G843" s="69">
        <v>0</v>
      </c>
      <c r="H843" s="68">
        <f t="shared" si="74"/>
        <v>0</v>
      </c>
      <c r="I843" s="68">
        <f t="shared" si="75"/>
        <v>0.6251500000000001</v>
      </c>
      <c r="J843" s="138" t="e">
        <f t="shared" si="76"/>
        <v>#DIV/0!</v>
      </c>
      <c r="K843" s="50"/>
      <c r="L843" s="50"/>
      <c r="M843" s="305" t="s">
        <v>1037</v>
      </c>
    </row>
    <row r="844" spans="1:13" s="34" customFormat="1" ht="63">
      <c r="A844" s="153" t="s">
        <v>111</v>
      </c>
      <c r="B844" s="59" t="s">
        <v>869</v>
      </c>
      <c r="C844" s="53">
        <v>0.3068</v>
      </c>
      <c r="D844" s="69">
        <v>0.3068</v>
      </c>
      <c r="E844" s="53">
        <v>0.25314678</v>
      </c>
      <c r="F844" s="69">
        <v>0.21453</v>
      </c>
      <c r="G844" s="69">
        <v>0.21453117000000002</v>
      </c>
      <c r="H844" s="68">
        <f t="shared" si="74"/>
        <v>0.05365322</v>
      </c>
      <c r="I844" s="68">
        <f t="shared" si="75"/>
        <v>-0.05365322</v>
      </c>
      <c r="J844" s="138">
        <f t="shared" si="76"/>
        <v>0.8251198826597131</v>
      </c>
      <c r="K844" s="50"/>
      <c r="L844" s="50"/>
      <c r="M844" s="305" t="s">
        <v>1017</v>
      </c>
    </row>
    <row r="845" spans="1:13" s="34" customFormat="1" ht="63">
      <c r="A845" s="153" t="s">
        <v>111</v>
      </c>
      <c r="B845" s="59" t="s">
        <v>870</v>
      </c>
      <c r="C845" s="53">
        <v>0.57714</v>
      </c>
      <c r="D845" s="69">
        <v>0.57713525</v>
      </c>
      <c r="E845" s="53">
        <v>0.57714</v>
      </c>
      <c r="F845" s="69">
        <v>0</v>
      </c>
      <c r="G845" s="69">
        <v>0</v>
      </c>
      <c r="H845" s="68">
        <f t="shared" si="74"/>
        <v>0</v>
      </c>
      <c r="I845" s="68">
        <f t="shared" si="75"/>
        <v>4.7499999999978115E-06</v>
      </c>
      <c r="J845" s="138">
        <f t="shared" si="76"/>
        <v>1.000008230306501</v>
      </c>
      <c r="K845" s="50"/>
      <c r="L845" s="50"/>
      <c r="M845" s="305"/>
    </row>
    <row r="846" spans="1:13" s="34" customFormat="1" ht="47.25">
      <c r="A846" s="153" t="s">
        <v>111</v>
      </c>
      <c r="B846" s="59" t="s">
        <v>871</v>
      </c>
      <c r="C846" s="53">
        <v>0.08854</v>
      </c>
      <c r="D846" s="69">
        <v>0</v>
      </c>
      <c r="E846" s="53">
        <v>0.08854</v>
      </c>
      <c r="F846" s="69">
        <v>0</v>
      </c>
      <c r="G846" s="69">
        <v>0</v>
      </c>
      <c r="H846" s="68">
        <f t="shared" si="74"/>
        <v>0</v>
      </c>
      <c r="I846" s="68">
        <f t="shared" si="75"/>
        <v>0.08854</v>
      </c>
      <c r="J846" s="138" t="e">
        <f t="shared" si="76"/>
        <v>#DIV/0!</v>
      </c>
      <c r="K846" s="50"/>
      <c r="L846" s="50"/>
      <c r="M846" s="305" t="s">
        <v>1037</v>
      </c>
    </row>
    <row r="847" spans="1:13" s="34" customFormat="1" ht="63">
      <c r="A847" s="153" t="s">
        <v>111</v>
      </c>
      <c r="B847" s="59" t="s">
        <v>872</v>
      </c>
      <c r="C847" s="53">
        <v>2.13335</v>
      </c>
      <c r="D847" s="69">
        <v>0</v>
      </c>
      <c r="E847" s="53">
        <v>2.13335</v>
      </c>
      <c r="F847" s="69">
        <v>1.90307888</v>
      </c>
      <c r="G847" s="69">
        <v>0</v>
      </c>
      <c r="H847" s="68">
        <f t="shared" si="74"/>
        <v>0</v>
      </c>
      <c r="I847" s="68">
        <f t="shared" si="75"/>
        <v>2.13335</v>
      </c>
      <c r="J847" s="138" t="e">
        <f t="shared" si="76"/>
        <v>#DIV/0!</v>
      </c>
      <c r="K847" s="50"/>
      <c r="L847" s="50"/>
      <c r="M847" s="305" t="s">
        <v>1037</v>
      </c>
    </row>
    <row r="848" spans="1:13" s="34" customFormat="1" ht="63">
      <c r="A848" s="153" t="s">
        <v>111</v>
      </c>
      <c r="B848" s="59" t="s">
        <v>873</v>
      </c>
      <c r="C848" s="53">
        <v>0.03546</v>
      </c>
      <c r="D848" s="69">
        <v>0</v>
      </c>
      <c r="E848" s="53">
        <v>0.03546</v>
      </c>
      <c r="F848" s="69">
        <v>0.03005</v>
      </c>
      <c r="G848" s="69">
        <v>0</v>
      </c>
      <c r="H848" s="68">
        <f t="shared" si="74"/>
        <v>0</v>
      </c>
      <c r="I848" s="68">
        <f t="shared" si="75"/>
        <v>0.03546</v>
      </c>
      <c r="J848" s="138" t="e">
        <f t="shared" si="76"/>
        <v>#DIV/0!</v>
      </c>
      <c r="K848" s="50"/>
      <c r="L848" s="50"/>
      <c r="M848" s="305" t="s">
        <v>1037</v>
      </c>
    </row>
    <row r="849" spans="1:13" s="34" customFormat="1" ht="110.25">
      <c r="A849" s="153" t="s">
        <v>111</v>
      </c>
      <c r="B849" s="59" t="s">
        <v>874</v>
      </c>
      <c r="C849" s="53">
        <v>0</v>
      </c>
      <c r="D849" s="69">
        <v>0</v>
      </c>
      <c r="E849" s="53">
        <v>0</v>
      </c>
      <c r="F849" s="69">
        <v>0.03822226</v>
      </c>
      <c r="G849" s="69">
        <v>0.03822226</v>
      </c>
      <c r="H849" s="68">
        <f t="shared" si="74"/>
        <v>0</v>
      </c>
      <c r="I849" s="68">
        <f t="shared" si="75"/>
        <v>0</v>
      </c>
      <c r="J849" s="138" t="e">
        <f t="shared" si="76"/>
        <v>#DIV/0!</v>
      </c>
      <c r="K849" s="50"/>
      <c r="L849" s="50"/>
      <c r="M849" s="305"/>
    </row>
    <row r="850" spans="1:13" s="34" customFormat="1" ht="47.25">
      <c r="A850" s="153" t="s">
        <v>111</v>
      </c>
      <c r="B850" s="59" t="s">
        <v>875</v>
      </c>
      <c r="C850" s="53">
        <v>0.0323</v>
      </c>
      <c r="D850" s="69">
        <v>0</v>
      </c>
      <c r="E850" s="53">
        <v>0.0323</v>
      </c>
      <c r="F850" s="69">
        <v>0.02737</v>
      </c>
      <c r="G850" s="69">
        <v>0</v>
      </c>
      <c r="H850" s="68">
        <f t="shared" si="74"/>
        <v>0</v>
      </c>
      <c r="I850" s="68">
        <f t="shared" si="75"/>
        <v>0.0323</v>
      </c>
      <c r="J850" s="138" t="e">
        <f t="shared" si="76"/>
        <v>#DIV/0!</v>
      </c>
      <c r="K850" s="50"/>
      <c r="L850" s="50"/>
      <c r="M850" s="305" t="s">
        <v>1037</v>
      </c>
    </row>
    <row r="851" spans="1:13" s="34" customFormat="1" ht="63">
      <c r="A851" s="153" t="s">
        <v>111</v>
      </c>
      <c r="B851" s="59" t="s">
        <v>876</v>
      </c>
      <c r="C851" s="53">
        <v>0.02379</v>
      </c>
      <c r="D851" s="69">
        <v>0</v>
      </c>
      <c r="E851" s="53">
        <v>0.02379</v>
      </c>
      <c r="F851" s="53">
        <v>0.02016</v>
      </c>
      <c r="G851" s="69">
        <v>0</v>
      </c>
      <c r="H851" s="68">
        <f t="shared" si="74"/>
        <v>0</v>
      </c>
      <c r="I851" s="68">
        <f t="shared" si="75"/>
        <v>0.02379</v>
      </c>
      <c r="J851" s="138" t="e">
        <f t="shared" si="76"/>
        <v>#DIV/0!</v>
      </c>
      <c r="K851" s="50"/>
      <c r="L851" s="50"/>
      <c r="M851" s="305" t="s">
        <v>1037</v>
      </c>
    </row>
    <row r="852" spans="1:13" s="34" customFormat="1" ht="47.25">
      <c r="A852" s="153" t="s">
        <v>111</v>
      </c>
      <c r="B852" s="59" t="s">
        <v>877</v>
      </c>
      <c r="C852" s="53">
        <v>0.02439</v>
      </c>
      <c r="D852" s="69">
        <v>0</v>
      </c>
      <c r="E852" s="53">
        <v>0.02439</v>
      </c>
      <c r="F852" s="53">
        <v>0.02067</v>
      </c>
      <c r="G852" s="69">
        <v>0</v>
      </c>
      <c r="H852" s="68">
        <f t="shared" si="74"/>
        <v>0</v>
      </c>
      <c r="I852" s="68">
        <f t="shared" si="75"/>
        <v>0.02439</v>
      </c>
      <c r="J852" s="138" t="e">
        <f t="shared" si="76"/>
        <v>#DIV/0!</v>
      </c>
      <c r="K852" s="50"/>
      <c r="L852" s="50"/>
      <c r="M852" s="305" t="s">
        <v>1037</v>
      </c>
    </row>
    <row r="853" spans="1:13" s="34" customFormat="1" ht="78.75">
      <c r="A853" s="153" t="s">
        <v>111</v>
      </c>
      <c r="B853" s="59" t="s">
        <v>878</v>
      </c>
      <c r="C853" s="53">
        <v>0.0323</v>
      </c>
      <c r="D853" s="69">
        <v>0</v>
      </c>
      <c r="E853" s="53">
        <v>0.0323</v>
      </c>
      <c r="F853" s="69">
        <v>0.02737</v>
      </c>
      <c r="G853" s="69">
        <v>0</v>
      </c>
      <c r="H853" s="68">
        <f t="shared" si="74"/>
        <v>0</v>
      </c>
      <c r="I853" s="68">
        <f t="shared" si="75"/>
        <v>0.0323</v>
      </c>
      <c r="J853" s="138" t="e">
        <f t="shared" si="76"/>
        <v>#DIV/0!</v>
      </c>
      <c r="K853" s="50"/>
      <c r="L853" s="50"/>
      <c r="M853" s="305" t="s">
        <v>1037</v>
      </c>
    </row>
    <row r="854" spans="1:13" s="34" customFormat="1" ht="78.75">
      <c r="A854" s="153" t="s">
        <v>111</v>
      </c>
      <c r="B854" s="59" t="s">
        <v>879</v>
      </c>
      <c r="C854" s="53">
        <v>0.03382</v>
      </c>
      <c r="D854" s="69">
        <v>0</v>
      </c>
      <c r="E854" s="53">
        <v>0.03382</v>
      </c>
      <c r="F854" s="69">
        <v>0.02866</v>
      </c>
      <c r="G854" s="69">
        <v>0</v>
      </c>
      <c r="H854" s="68">
        <f t="shared" si="74"/>
        <v>0</v>
      </c>
      <c r="I854" s="68">
        <f t="shared" si="75"/>
        <v>0.03382</v>
      </c>
      <c r="J854" s="138" t="e">
        <f t="shared" si="76"/>
        <v>#DIV/0!</v>
      </c>
      <c r="K854" s="50"/>
      <c r="L854" s="50"/>
      <c r="M854" s="305" t="s">
        <v>1037</v>
      </c>
    </row>
    <row r="855" spans="1:13" s="34" customFormat="1" ht="63">
      <c r="A855" s="153" t="s">
        <v>111</v>
      </c>
      <c r="B855" s="59" t="s">
        <v>880</v>
      </c>
      <c r="C855" s="53">
        <v>0.02622</v>
      </c>
      <c r="D855" s="69">
        <v>0</v>
      </c>
      <c r="E855" s="53">
        <v>0.02622</v>
      </c>
      <c r="F855" s="53">
        <v>0.02222</v>
      </c>
      <c r="G855" s="69">
        <v>0</v>
      </c>
      <c r="H855" s="68">
        <f t="shared" si="74"/>
        <v>0</v>
      </c>
      <c r="I855" s="68">
        <f t="shared" si="75"/>
        <v>0.02622</v>
      </c>
      <c r="J855" s="138" t="e">
        <f t="shared" si="76"/>
        <v>#DIV/0!</v>
      </c>
      <c r="K855" s="50"/>
      <c r="L855" s="50"/>
      <c r="M855" s="305" t="s">
        <v>1037</v>
      </c>
    </row>
    <row r="856" spans="1:13" s="34" customFormat="1" ht="94.5">
      <c r="A856" s="153" t="s">
        <v>111</v>
      </c>
      <c r="B856" s="59" t="s">
        <v>881</v>
      </c>
      <c r="C856" s="53">
        <v>0.5621941939680001</v>
      </c>
      <c r="D856" s="69">
        <v>0.5621941939680001</v>
      </c>
      <c r="E856" s="53">
        <v>0.44147</v>
      </c>
      <c r="F856" s="69">
        <v>0.37412451</v>
      </c>
      <c r="G856" s="69">
        <v>0.37412587</v>
      </c>
      <c r="H856" s="68">
        <f t="shared" si="74"/>
        <v>0.1207241939680001</v>
      </c>
      <c r="I856" s="68">
        <f t="shared" si="75"/>
        <v>-0.1207241939680001</v>
      </c>
      <c r="J856" s="138">
        <f t="shared" si="76"/>
        <v>0.7852624675542778</v>
      </c>
      <c r="K856" s="50"/>
      <c r="L856" s="50"/>
      <c r="M856" s="305" t="s">
        <v>1017</v>
      </c>
    </row>
    <row r="857" spans="1:13" s="34" customFormat="1" ht="126">
      <c r="A857" s="153" t="s">
        <v>111</v>
      </c>
      <c r="B857" s="59" t="s">
        <v>882</v>
      </c>
      <c r="C857" s="53">
        <v>1.13643</v>
      </c>
      <c r="D857" s="69">
        <v>1.062</v>
      </c>
      <c r="E857" s="53">
        <v>1.1364299999999998</v>
      </c>
      <c r="F857" s="69">
        <v>1.0092022299999999</v>
      </c>
      <c r="G857" s="69">
        <v>0</v>
      </c>
      <c r="H857" s="68">
        <f t="shared" si="74"/>
        <v>0</v>
      </c>
      <c r="I857" s="68">
        <f t="shared" si="75"/>
        <v>0.07442999999999977</v>
      </c>
      <c r="J857" s="138">
        <f t="shared" si="76"/>
        <v>1.0700847457627116</v>
      </c>
      <c r="K857" s="50"/>
      <c r="L857" s="50"/>
      <c r="M857" s="305"/>
    </row>
    <row r="858" spans="1:13" s="34" customFormat="1" ht="47.25">
      <c r="A858" s="153" t="s">
        <v>111</v>
      </c>
      <c r="B858" s="59" t="s">
        <v>883</v>
      </c>
      <c r="C858" s="53">
        <v>5.8999999999999995</v>
      </c>
      <c r="D858" s="69">
        <v>5.8999999999999995</v>
      </c>
      <c r="E858" s="53">
        <v>0</v>
      </c>
      <c r="F858" s="69">
        <v>0</v>
      </c>
      <c r="G858" s="69">
        <v>0</v>
      </c>
      <c r="H858" s="68">
        <f t="shared" si="74"/>
        <v>5.8999999999999995</v>
      </c>
      <c r="I858" s="68">
        <f t="shared" si="75"/>
        <v>-5.8999999999999995</v>
      </c>
      <c r="J858" s="138">
        <f t="shared" si="76"/>
        <v>0</v>
      </c>
      <c r="K858" s="50"/>
      <c r="L858" s="50"/>
      <c r="M858" s="305" t="s">
        <v>1017</v>
      </c>
    </row>
    <row r="859" spans="1:13" s="34" customFormat="1" ht="47.25">
      <c r="A859" s="153" t="s">
        <v>111</v>
      </c>
      <c r="B859" s="59" t="s">
        <v>884</v>
      </c>
      <c r="C859" s="53">
        <v>0.2006012</v>
      </c>
      <c r="D859" s="69">
        <v>0.2006</v>
      </c>
      <c r="E859" s="53">
        <v>0.1358897</v>
      </c>
      <c r="F859" s="69">
        <v>0.11516</v>
      </c>
      <c r="G859" s="69">
        <v>0.13549973999999998</v>
      </c>
      <c r="H859" s="68">
        <f t="shared" si="74"/>
        <v>0.0647115</v>
      </c>
      <c r="I859" s="68">
        <f t="shared" si="75"/>
        <v>-0.0647103</v>
      </c>
      <c r="J859" s="138">
        <f t="shared" si="76"/>
        <v>0.6774162512462613</v>
      </c>
      <c r="K859" s="50"/>
      <c r="L859" s="50"/>
      <c r="M859" s="305" t="s">
        <v>1017</v>
      </c>
    </row>
    <row r="860" spans="1:13" s="34" customFormat="1" ht="94.5">
      <c r="A860" s="153" t="s">
        <v>111</v>
      </c>
      <c r="B860" s="59" t="s">
        <v>885</v>
      </c>
      <c r="C860" s="53">
        <v>0.20328539999999998</v>
      </c>
      <c r="D860" s="69">
        <v>0.2032904</v>
      </c>
      <c r="E860" s="53">
        <v>0.14979575</v>
      </c>
      <c r="F860" s="69">
        <v>0.12694</v>
      </c>
      <c r="G860" s="69">
        <v>0.14219615</v>
      </c>
      <c r="H860" s="68">
        <f t="shared" si="74"/>
        <v>0.05348964999999997</v>
      </c>
      <c r="I860" s="68">
        <f t="shared" si="75"/>
        <v>-0.053494650000000005</v>
      </c>
      <c r="J860" s="138">
        <f t="shared" si="76"/>
        <v>0.7368559951675042</v>
      </c>
      <c r="K860" s="50"/>
      <c r="L860" s="50"/>
      <c r="M860" s="305" t="s">
        <v>1017</v>
      </c>
    </row>
    <row r="861" spans="1:13" s="34" customFormat="1" ht="78.75">
      <c r="A861" s="153" t="s">
        <v>111</v>
      </c>
      <c r="B861" s="59" t="s">
        <v>886</v>
      </c>
      <c r="C861" s="53">
        <v>0.2242012</v>
      </c>
      <c r="D861" s="69">
        <v>0.2242</v>
      </c>
      <c r="E861" s="53">
        <v>0.14088</v>
      </c>
      <c r="F861" s="69">
        <v>0.11939</v>
      </c>
      <c r="G861" s="69">
        <v>0.13972931</v>
      </c>
      <c r="H861" s="68">
        <f t="shared" si="74"/>
        <v>0.08332119999999998</v>
      </c>
      <c r="I861" s="68">
        <f t="shared" si="75"/>
        <v>-0.08332</v>
      </c>
      <c r="J861" s="138">
        <f t="shared" si="76"/>
        <v>0.6283675289919715</v>
      </c>
      <c r="K861" s="50"/>
      <c r="L861" s="50"/>
      <c r="M861" s="305" t="s">
        <v>1017</v>
      </c>
    </row>
    <row r="862" spans="1:13" s="34" customFormat="1" ht="63">
      <c r="A862" s="153" t="s">
        <v>111</v>
      </c>
      <c r="B862" s="59" t="s">
        <v>887</v>
      </c>
      <c r="C862" s="53">
        <v>0.6961999999999999</v>
      </c>
      <c r="D862" s="69">
        <v>0.6961999999999999</v>
      </c>
      <c r="E862" s="53">
        <v>0.60571884</v>
      </c>
      <c r="F862" s="69">
        <v>0.51333</v>
      </c>
      <c r="G862" s="69">
        <v>0.51332407</v>
      </c>
      <c r="H862" s="68">
        <f t="shared" si="74"/>
        <v>0.09048115999999995</v>
      </c>
      <c r="I862" s="68">
        <f t="shared" si="75"/>
        <v>-0.09048115999999995</v>
      </c>
      <c r="J862" s="138">
        <f t="shared" si="76"/>
        <v>0.8700356794024706</v>
      </c>
      <c r="K862" s="50"/>
      <c r="L862" s="50"/>
      <c r="M862" s="305" t="s">
        <v>1017</v>
      </c>
    </row>
    <row r="863" spans="1:13" s="34" customFormat="1" ht="78.75">
      <c r="A863" s="153" t="s">
        <v>111</v>
      </c>
      <c r="B863" s="59" t="s">
        <v>888</v>
      </c>
      <c r="C863" s="53">
        <v>1.2383233249999999</v>
      </c>
      <c r="D863" s="69">
        <v>0.9732507249999999</v>
      </c>
      <c r="E863" s="53">
        <v>0.84936</v>
      </c>
      <c r="F863" s="69">
        <v>0.72776013</v>
      </c>
      <c r="G863" s="69">
        <v>1.00833523</v>
      </c>
      <c r="H863" s="68">
        <f t="shared" si="74"/>
        <v>0.38896332499999986</v>
      </c>
      <c r="I863" s="68">
        <f t="shared" si="75"/>
        <v>-0.12389072499999987</v>
      </c>
      <c r="J863" s="138">
        <f t="shared" si="76"/>
        <v>0.8727042047669681</v>
      </c>
      <c r="K863" s="50"/>
      <c r="L863" s="50"/>
      <c r="M863" s="305" t="s">
        <v>1017</v>
      </c>
    </row>
    <row r="864" spans="1:13" s="34" customFormat="1" ht="78.75">
      <c r="A864" s="153" t="s">
        <v>111</v>
      </c>
      <c r="B864" s="59" t="s">
        <v>889</v>
      </c>
      <c r="C864" s="53">
        <v>0.03478</v>
      </c>
      <c r="D864" s="69">
        <v>0.034781079999999985</v>
      </c>
      <c r="E864" s="53">
        <v>0.03478</v>
      </c>
      <c r="F864" s="69">
        <v>0</v>
      </c>
      <c r="G864" s="69">
        <v>0</v>
      </c>
      <c r="H864" s="68">
        <f t="shared" si="74"/>
        <v>0</v>
      </c>
      <c r="I864" s="68">
        <f t="shared" si="75"/>
        <v>-1.0799999999866472E-06</v>
      </c>
      <c r="J864" s="138">
        <f t="shared" si="76"/>
        <v>0.999968948635293</v>
      </c>
      <c r="K864" s="50"/>
      <c r="L864" s="50"/>
      <c r="M864" s="305"/>
    </row>
    <row r="865" spans="1:13" s="34" customFormat="1" ht="63">
      <c r="A865" s="153" t="s">
        <v>111</v>
      </c>
      <c r="B865" s="59" t="s">
        <v>890</v>
      </c>
      <c r="C865" s="53">
        <v>0.08393</v>
      </c>
      <c r="D865" s="69">
        <v>0.027825260000000008</v>
      </c>
      <c r="E865" s="53">
        <v>0.08393</v>
      </c>
      <c r="F865" s="69">
        <v>0.05004552</v>
      </c>
      <c r="G865" s="69">
        <v>0.05004552</v>
      </c>
      <c r="H865" s="68">
        <f t="shared" si="74"/>
        <v>0</v>
      </c>
      <c r="I865" s="68">
        <f t="shared" si="75"/>
        <v>0.05610474</v>
      </c>
      <c r="J865" s="138">
        <f t="shared" si="76"/>
        <v>3.016324016379361</v>
      </c>
      <c r="K865" s="50"/>
      <c r="L865" s="50"/>
      <c r="M865" s="194" t="s">
        <v>1037</v>
      </c>
    </row>
    <row r="866" spans="1:13" s="34" customFormat="1" ht="94.5">
      <c r="A866" s="153" t="s">
        <v>111</v>
      </c>
      <c r="B866" s="59" t="s">
        <v>891</v>
      </c>
      <c r="C866" s="53">
        <v>0.0321</v>
      </c>
      <c r="D866" s="69">
        <v>0.03210425</v>
      </c>
      <c r="E866" s="53">
        <v>0.0321</v>
      </c>
      <c r="F866" s="69">
        <v>0</v>
      </c>
      <c r="G866" s="69">
        <v>0</v>
      </c>
      <c r="H866" s="68">
        <f t="shared" si="74"/>
        <v>0</v>
      </c>
      <c r="I866" s="68">
        <f t="shared" si="75"/>
        <v>-4.25000000000425E-06</v>
      </c>
      <c r="J866" s="138">
        <f t="shared" si="76"/>
        <v>0.9998676187732153</v>
      </c>
      <c r="K866" s="50"/>
      <c r="L866" s="50"/>
      <c r="M866" s="305"/>
    </row>
    <row r="867" spans="1:13" s="34" customFormat="1" ht="94.5">
      <c r="A867" s="153" t="s">
        <v>111</v>
      </c>
      <c r="B867" s="59" t="s">
        <v>892</v>
      </c>
      <c r="C867" s="53">
        <v>0.01999</v>
      </c>
      <c r="D867" s="69">
        <v>0.01998912</v>
      </c>
      <c r="E867" s="53">
        <v>0.01999</v>
      </c>
      <c r="F867" s="69">
        <v>0</v>
      </c>
      <c r="G867" s="69">
        <v>0</v>
      </c>
      <c r="H867" s="68">
        <f t="shared" si="74"/>
        <v>0</v>
      </c>
      <c r="I867" s="68">
        <f t="shared" si="75"/>
        <v>8.800000000017127E-07</v>
      </c>
      <c r="J867" s="138">
        <f t="shared" si="76"/>
        <v>1.0000440239490282</v>
      </c>
      <c r="K867" s="50"/>
      <c r="L867" s="50"/>
      <c r="M867" s="305"/>
    </row>
    <row r="868" spans="1:13" s="34" customFormat="1" ht="63">
      <c r="A868" s="153" t="s">
        <v>111</v>
      </c>
      <c r="B868" s="59" t="s">
        <v>893</v>
      </c>
      <c r="C868" s="53">
        <v>0.8104032494640001</v>
      </c>
      <c r="D868" s="69">
        <v>0.8104032494640001</v>
      </c>
      <c r="E868" s="53">
        <v>0.50812</v>
      </c>
      <c r="F868" s="69">
        <v>0.43061116</v>
      </c>
      <c r="G868" s="69">
        <v>0.43060659</v>
      </c>
      <c r="H868" s="68">
        <f t="shared" si="74"/>
        <v>0.3022832494640001</v>
      </c>
      <c r="I868" s="68">
        <f t="shared" si="75"/>
        <v>-0.3022832494640001</v>
      </c>
      <c r="J868" s="138">
        <f t="shared" si="76"/>
        <v>0.6269964987628938</v>
      </c>
      <c r="K868" s="50"/>
      <c r="L868" s="50"/>
      <c r="M868" s="305" t="s">
        <v>1017</v>
      </c>
    </row>
    <row r="869" spans="1:13" s="34" customFormat="1" ht="94.5">
      <c r="A869" s="153" t="s">
        <v>111</v>
      </c>
      <c r="B869" s="59" t="s">
        <v>894</v>
      </c>
      <c r="C869" s="53">
        <v>0.25776996</v>
      </c>
      <c r="D869" s="69">
        <v>0.2577699954</v>
      </c>
      <c r="E869" s="53">
        <v>0.25492000000000004</v>
      </c>
      <c r="F869" s="69">
        <v>0.41364895999999995</v>
      </c>
      <c r="G869" s="69">
        <v>0.41364666</v>
      </c>
      <c r="H869" s="68">
        <f t="shared" si="74"/>
        <v>0.0028499599999999847</v>
      </c>
      <c r="I869" s="68">
        <f t="shared" si="75"/>
        <v>-0.0028499953999999716</v>
      </c>
      <c r="J869" s="138">
        <f t="shared" si="76"/>
        <v>0.9889436495679901</v>
      </c>
      <c r="K869" s="50"/>
      <c r="L869" s="50"/>
      <c r="M869" s="305"/>
    </row>
    <row r="870" spans="1:13" s="34" customFormat="1" ht="94.5">
      <c r="A870" s="153" t="s">
        <v>111</v>
      </c>
      <c r="B870" s="59" t="s">
        <v>895</v>
      </c>
      <c r="C870" s="53">
        <v>0.12212985999999992</v>
      </c>
      <c r="D870" s="69">
        <v>0.12213000159999998</v>
      </c>
      <c r="E870" s="53">
        <v>0.10447999999999999</v>
      </c>
      <c r="F870" s="69">
        <v>0.40677382</v>
      </c>
      <c r="G870" s="69">
        <v>0.40677042</v>
      </c>
      <c r="H870" s="68">
        <f t="shared" si="74"/>
        <v>0.017649859999999934</v>
      </c>
      <c r="I870" s="68">
        <f t="shared" si="75"/>
        <v>-0.017650001599999993</v>
      </c>
      <c r="J870" s="138">
        <f t="shared" si="76"/>
        <v>0.8554818523804884</v>
      </c>
      <c r="K870" s="50"/>
      <c r="L870" s="50"/>
      <c r="M870" s="305" t="s">
        <v>1020</v>
      </c>
    </row>
    <row r="871" spans="1:13" s="34" customFormat="1" ht="94.5">
      <c r="A871" s="153" t="s">
        <v>111</v>
      </c>
      <c r="B871" s="59" t="s">
        <v>896</v>
      </c>
      <c r="C871" s="53">
        <v>0.354</v>
      </c>
      <c r="D871" s="69">
        <v>0.354</v>
      </c>
      <c r="E871" s="53">
        <v>0.13235993999999998</v>
      </c>
      <c r="F871" s="69">
        <v>0.11217</v>
      </c>
      <c r="G871" s="69">
        <v>0.11216944</v>
      </c>
      <c r="H871" s="68">
        <f t="shared" si="74"/>
        <v>0.22164006</v>
      </c>
      <c r="I871" s="68">
        <f t="shared" si="75"/>
        <v>-0.22164006</v>
      </c>
      <c r="J871" s="138">
        <f t="shared" si="76"/>
        <v>0.3738981355932203</v>
      </c>
      <c r="K871" s="50"/>
      <c r="L871" s="50"/>
      <c r="M871" s="305" t="s">
        <v>1017</v>
      </c>
    </row>
    <row r="872" spans="1:13" s="34" customFormat="1" ht="94.5">
      <c r="A872" s="153" t="s">
        <v>111</v>
      </c>
      <c r="B872" s="59" t="s">
        <v>897</v>
      </c>
      <c r="C872" s="53">
        <v>0.2006</v>
      </c>
      <c r="D872" s="69">
        <v>0.2006</v>
      </c>
      <c r="E872" s="53">
        <v>0.08784971</v>
      </c>
      <c r="F872" s="69">
        <v>0.07445</v>
      </c>
      <c r="G872" s="69">
        <v>0.07444891000000001</v>
      </c>
      <c r="H872" s="68">
        <f t="shared" si="74"/>
        <v>0.11275029</v>
      </c>
      <c r="I872" s="68">
        <f t="shared" si="75"/>
        <v>-0.11275029</v>
      </c>
      <c r="J872" s="138">
        <f t="shared" si="76"/>
        <v>0.43793474576271185</v>
      </c>
      <c r="K872" s="50"/>
      <c r="L872" s="50"/>
      <c r="M872" s="305" t="s">
        <v>1017</v>
      </c>
    </row>
    <row r="873" spans="1:13" s="34" customFormat="1" ht="94.5">
      <c r="A873" s="153" t="s">
        <v>111</v>
      </c>
      <c r="B873" s="59" t="s">
        <v>898</v>
      </c>
      <c r="C873" s="53">
        <v>0.07079999999999999</v>
      </c>
      <c r="D873" s="69">
        <v>0.07079999999999999</v>
      </c>
      <c r="E873" s="53">
        <v>0.06353022</v>
      </c>
      <c r="F873" s="69">
        <v>0.05384</v>
      </c>
      <c r="G873" s="69">
        <v>0.05383917</v>
      </c>
      <c r="H873" s="68">
        <f t="shared" si="74"/>
        <v>0.00726977999999999</v>
      </c>
      <c r="I873" s="68">
        <f t="shared" si="75"/>
        <v>-0.00726977999999999</v>
      </c>
      <c r="J873" s="138">
        <f t="shared" si="76"/>
        <v>0.8973194915254239</v>
      </c>
      <c r="K873" s="50"/>
      <c r="L873" s="50"/>
      <c r="M873" s="305" t="s">
        <v>1017</v>
      </c>
    </row>
    <row r="874" spans="1:13" s="34" customFormat="1" ht="157.5">
      <c r="A874" s="153" t="s">
        <v>111</v>
      </c>
      <c r="B874" s="59" t="s">
        <v>899</v>
      </c>
      <c r="C874" s="53">
        <v>2.9499999999999997</v>
      </c>
      <c r="D874" s="69">
        <v>2.9499999999999997</v>
      </c>
      <c r="E874" s="53">
        <v>2.419895</v>
      </c>
      <c r="F874" s="69">
        <v>2.0507679999999997</v>
      </c>
      <c r="G874" s="69">
        <v>2.050764</v>
      </c>
      <c r="H874" s="68">
        <f t="shared" si="74"/>
        <v>0.5301049999999998</v>
      </c>
      <c r="I874" s="68">
        <f t="shared" si="75"/>
        <v>-0.5301049999999998</v>
      </c>
      <c r="J874" s="138">
        <f t="shared" si="76"/>
        <v>0.8203033898305085</v>
      </c>
      <c r="K874" s="50"/>
      <c r="L874" s="50"/>
      <c r="M874" s="305" t="s">
        <v>1017</v>
      </c>
    </row>
    <row r="875" spans="1:13" s="34" customFormat="1" ht="47.25">
      <c r="A875" s="153" t="s">
        <v>111</v>
      </c>
      <c r="B875" s="59" t="s">
        <v>900</v>
      </c>
      <c r="C875" s="53">
        <v>0.33143</v>
      </c>
      <c r="D875" s="69">
        <v>0</v>
      </c>
      <c r="E875" s="53">
        <v>0.33143</v>
      </c>
      <c r="F875" s="69">
        <v>0.29565661000000004</v>
      </c>
      <c r="G875" s="69">
        <v>0.29565661</v>
      </c>
      <c r="H875" s="68">
        <f t="shared" si="74"/>
        <v>0</v>
      </c>
      <c r="I875" s="68">
        <f t="shared" si="75"/>
        <v>0.33143</v>
      </c>
      <c r="J875" s="138" t="e">
        <f t="shared" si="76"/>
        <v>#DIV/0!</v>
      </c>
      <c r="K875" s="50"/>
      <c r="L875" s="50"/>
      <c r="M875" s="305" t="s">
        <v>1017</v>
      </c>
    </row>
    <row r="876" spans="1:13" s="34" customFormat="1" ht="47.25">
      <c r="A876" s="153" t="s">
        <v>111</v>
      </c>
      <c r="B876" s="59" t="s">
        <v>901</v>
      </c>
      <c r="C876" s="53">
        <v>0</v>
      </c>
      <c r="D876" s="69">
        <v>0</v>
      </c>
      <c r="E876" s="53">
        <v>0</v>
      </c>
      <c r="F876" s="53">
        <v>0.02075</v>
      </c>
      <c r="G876" s="69">
        <v>0</v>
      </c>
      <c r="H876" s="68">
        <f t="shared" si="74"/>
        <v>0</v>
      </c>
      <c r="I876" s="68">
        <f t="shared" si="75"/>
        <v>0</v>
      </c>
      <c r="J876" s="138" t="e">
        <f t="shared" si="76"/>
        <v>#DIV/0!</v>
      </c>
      <c r="K876" s="50"/>
      <c r="L876" s="50"/>
      <c r="M876" s="305"/>
    </row>
    <row r="877" spans="1:13" s="34" customFormat="1" ht="63">
      <c r="A877" s="153" t="s">
        <v>111</v>
      </c>
      <c r="B877" s="59" t="s">
        <v>902</v>
      </c>
      <c r="C877" s="53">
        <v>0</v>
      </c>
      <c r="D877" s="69">
        <v>0</v>
      </c>
      <c r="E877" s="53">
        <v>0</v>
      </c>
      <c r="F877" s="69">
        <v>0.0073</v>
      </c>
      <c r="G877" s="69">
        <v>0</v>
      </c>
      <c r="H877" s="68">
        <f t="shared" si="74"/>
        <v>0</v>
      </c>
      <c r="I877" s="68">
        <f t="shared" si="75"/>
        <v>0</v>
      </c>
      <c r="J877" s="138" t="e">
        <f t="shared" si="76"/>
        <v>#DIV/0!</v>
      </c>
      <c r="K877" s="50"/>
      <c r="L877" s="50"/>
      <c r="M877" s="305"/>
    </row>
    <row r="878" spans="1:13" s="34" customFormat="1" ht="78.75">
      <c r="A878" s="153" t="s">
        <v>111</v>
      </c>
      <c r="B878" s="59" t="s">
        <v>903</v>
      </c>
      <c r="C878" s="192">
        <v>0.04731</v>
      </c>
      <c r="D878" s="69">
        <v>0</v>
      </c>
      <c r="E878" s="53">
        <v>0.04731</v>
      </c>
      <c r="F878" s="69">
        <v>0.040089</v>
      </c>
      <c r="G878" s="69">
        <v>0</v>
      </c>
      <c r="H878" s="68">
        <f t="shared" si="74"/>
        <v>0</v>
      </c>
      <c r="I878" s="68">
        <f t="shared" si="75"/>
        <v>0.04731</v>
      </c>
      <c r="J878" s="138" t="e">
        <f t="shared" si="76"/>
        <v>#DIV/0!</v>
      </c>
      <c r="K878" s="50"/>
      <c r="L878" s="50"/>
      <c r="M878" s="305" t="s">
        <v>1017</v>
      </c>
    </row>
    <row r="879" spans="1:13" s="34" customFormat="1" ht="63">
      <c r="A879" s="153" t="s">
        <v>111</v>
      </c>
      <c r="B879" s="59" t="s">
        <v>904</v>
      </c>
      <c r="C879" s="53">
        <v>0</v>
      </c>
      <c r="D879" s="69">
        <v>0</v>
      </c>
      <c r="E879" s="53">
        <v>0</v>
      </c>
      <c r="F879" s="69">
        <v>0.0363093</v>
      </c>
      <c r="G879" s="69">
        <v>0.0363093</v>
      </c>
      <c r="H879" s="68">
        <f t="shared" si="74"/>
        <v>0</v>
      </c>
      <c r="I879" s="68">
        <f t="shared" si="75"/>
        <v>0</v>
      </c>
      <c r="J879" s="138" t="e">
        <f t="shared" si="76"/>
        <v>#DIV/0!</v>
      </c>
      <c r="K879" s="50"/>
      <c r="L879" s="50"/>
      <c r="M879" s="305"/>
    </row>
    <row r="880" spans="1:13" s="34" customFormat="1" ht="63">
      <c r="A880" s="153" t="s">
        <v>111</v>
      </c>
      <c r="B880" s="59" t="s">
        <v>905</v>
      </c>
      <c r="C880" s="53">
        <v>0.92142</v>
      </c>
      <c r="D880" s="69">
        <v>0</v>
      </c>
      <c r="E880" s="53">
        <v>0.92142</v>
      </c>
      <c r="F880" s="69">
        <v>0.82020154</v>
      </c>
      <c r="G880" s="69">
        <v>0.82020154</v>
      </c>
      <c r="H880" s="68">
        <f t="shared" si="74"/>
        <v>0</v>
      </c>
      <c r="I880" s="68">
        <f t="shared" si="75"/>
        <v>0.92142</v>
      </c>
      <c r="J880" s="138" t="e">
        <f t="shared" si="76"/>
        <v>#DIV/0!</v>
      </c>
      <c r="K880" s="50"/>
      <c r="L880" s="50"/>
      <c r="M880" s="305" t="s">
        <v>1017</v>
      </c>
    </row>
    <row r="881" spans="1:13" s="34" customFormat="1" ht="94.5">
      <c r="A881" s="153" t="s">
        <v>111</v>
      </c>
      <c r="B881" s="59" t="s">
        <v>906</v>
      </c>
      <c r="C881" s="53">
        <v>0</v>
      </c>
      <c r="D881" s="69">
        <v>0</v>
      </c>
      <c r="E881" s="53">
        <v>0</v>
      </c>
      <c r="F881" s="69">
        <v>0.02939177</v>
      </c>
      <c r="G881" s="69">
        <v>0.02939177</v>
      </c>
      <c r="H881" s="68">
        <f t="shared" si="74"/>
        <v>0</v>
      </c>
      <c r="I881" s="68">
        <f t="shared" si="75"/>
        <v>0</v>
      </c>
      <c r="J881" s="138" t="e">
        <f t="shared" si="76"/>
        <v>#DIV/0!</v>
      </c>
      <c r="K881" s="50"/>
      <c r="L881" s="50"/>
      <c r="M881" s="305"/>
    </row>
    <row r="882" spans="1:13" s="34" customFormat="1" ht="47.25">
      <c r="A882" s="153" t="s">
        <v>111</v>
      </c>
      <c r="B882" s="59" t="s">
        <v>907</v>
      </c>
      <c r="C882" s="53">
        <v>0</v>
      </c>
      <c r="D882" s="69">
        <v>0</v>
      </c>
      <c r="E882" s="53">
        <v>0</v>
      </c>
      <c r="F882" s="69">
        <v>0.03215629</v>
      </c>
      <c r="G882" s="69">
        <v>0.03215629</v>
      </c>
      <c r="H882" s="68">
        <f t="shared" si="74"/>
        <v>0</v>
      </c>
      <c r="I882" s="68">
        <f t="shared" si="75"/>
        <v>0</v>
      </c>
      <c r="J882" s="138" t="e">
        <f t="shared" si="76"/>
        <v>#DIV/0!</v>
      </c>
      <c r="K882" s="50"/>
      <c r="L882" s="50"/>
      <c r="M882" s="305"/>
    </row>
    <row r="883" spans="1:13" s="34" customFormat="1" ht="47.25">
      <c r="A883" s="153" t="s">
        <v>111</v>
      </c>
      <c r="B883" s="59" t="s">
        <v>908</v>
      </c>
      <c r="C883" s="53">
        <v>0.00873</v>
      </c>
      <c r="D883" s="69">
        <v>0</v>
      </c>
      <c r="E883" s="53">
        <v>0.00873</v>
      </c>
      <c r="F883" s="69">
        <v>0.0074</v>
      </c>
      <c r="G883" s="69">
        <v>0</v>
      </c>
      <c r="H883" s="68">
        <f t="shared" si="74"/>
        <v>0</v>
      </c>
      <c r="I883" s="68">
        <f t="shared" si="75"/>
        <v>0.00873</v>
      </c>
      <c r="J883" s="138" t="e">
        <f t="shared" si="76"/>
        <v>#DIV/0!</v>
      </c>
      <c r="K883" s="50"/>
      <c r="L883" s="50"/>
      <c r="M883" s="305" t="s">
        <v>1017</v>
      </c>
    </row>
    <row r="884" spans="1:13" s="34" customFormat="1" ht="47.25">
      <c r="A884" s="153" t="s">
        <v>111</v>
      </c>
      <c r="B884" s="59" t="s">
        <v>909</v>
      </c>
      <c r="C884" s="53">
        <v>0.0141</v>
      </c>
      <c r="D884" s="69">
        <v>0</v>
      </c>
      <c r="E884" s="53">
        <v>0.0141</v>
      </c>
      <c r="F884" s="69">
        <v>0.01194552</v>
      </c>
      <c r="G884" s="69">
        <v>0</v>
      </c>
      <c r="H884" s="68">
        <f t="shared" si="74"/>
        <v>0</v>
      </c>
      <c r="I884" s="68">
        <f t="shared" si="75"/>
        <v>0.0141</v>
      </c>
      <c r="J884" s="138" t="e">
        <f t="shared" si="76"/>
        <v>#DIV/0!</v>
      </c>
      <c r="K884" s="50"/>
      <c r="L884" s="50"/>
      <c r="M884" s="305" t="s">
        <v>1017</v>
      </c>
    </row>
    <row r="885" spans="1:13" s="34" customFormat="1" ht="78.75">
      <c r="A885" s="153" t="s">
        <v>111</v>
      </c>
      <c r="B885" s="59" t="s">
        <v>910</v>
      </c>
      <c r="C885" s="53">
        <v>0.00873</v>
      </c>
      <c r="D885" s="69">
        <v>0</v>
      </c>
      <c r="E885" s="53">
        <v>0.00873</v>
      </c>
      <c r="F885" s="69">
        <v>0.0074</v>
      </c>
      <c r="G885" s="69">
        <v>0</v>
      </c>
      <c r="H885" s="68">
        <f t="shared" si="74"/>
        <v>0</v>
      </c>
      <c r="I885" s="68">
        <f t="shared" si="75"/>
        <v>0.00873</v>
      </c>
      <c r="J885" s="138" t="e">
        <f t="shared" si="76"/>
        <v>#DIV/0!</v>
      </c>
      <c r="K885" s="50"/>
      <c r="L885" s="50"/>
      <c r="M885" s="305" t="s">
        <v>1017</v>
      </c>
    </row>
    <row r="886" spans="1:13" s="34" customFormat="1" ht="78.75">
      <c r="A886" s="153" t="s">
        <v>111</v>
      </c>
      <c r="B886" s="59" t="s">
        <v>911</v>
      </c>
      <c r="C886" s="53">
        <v>0.00786</v>
      </c>
      <c r="D886" s="69">
        <v>0</v>
      </c>
      <c r="E886" s="53">
        <v>0.00786</v>
      </c>
      <c r="F886" s="69">
        <v>0.00666</v>
      </c>
      <c r="G886" s="69">
        <v>0</v>
      </c>
      <c r="H886" s="68">
        <f t="shared" si="74"/>
        <v>0</v>
      </c>
      <c r="I886" s="68">
        <f t="shared" si="75"/>
        <v>0.00786</v>
      </c>
      <c r="J886" s="138" t="e">
        <f t="shared" si="76"/>
        <v>#DIV/0!</v>
      </c>
      <c r="K886" s="50"/>
      <c r="L886" s="50"/>
      <c r="M886" s="305" t="s">
        <v>1017</v>
      </c>
    </row>
    <row r="887" spans="1:13" s="34" customFormat="1" ht="78.75">
      <c r="A887" s="153" t="s">
        <v>111</v>
      </c>
      <c r="B887" s="59" t="s">
        <v>912</v>
      </c>
      <c r="C887" s="53">
        <v>0.04203</v>
      </c>
      <c r="D887" s="69">
        <v>0</v>
      </c>
      <c r="E887" s="53">
        <v>0.04203</v>
      </c>
      <c r="F887" s="69">
        <v>0.03562</v>
      </c>
      <c r="G887" s="69">
        <v>0</v>
      </c>
      <c r="H887" s="68">
        <f t="shared" si="74"/>
        <v>0</v>
      </c>
      <c r="I887" s="68">
        <f t="shared" si="75"/>
        <v>0.04203</v>
      </c>
      <c r="J887" s="138" t="e">
        <f t="shared" si="76"/>
        <v>#DIV/0!</v>
      </c>
      <c r="K887" s="50"/>
      <c r="L887" s="50"/>
      <c r="M887" s="305" t="s">
        <v>1017</v>
      </c>
    </row>
    <row r="888" spans="1:13" s="34" customFormat="1" ht="78.75">
      <c r="A888" s="153" t="s">
        <v>111</v>
      </c>
      <c r="B888" s="59" t="s">
        <v>913</v>
      </c>
      <c r="C888" s="53">
        <v>0.00873</v>
      </c>
      <c r="D888" s="69">
        <v>0</v>
      </c>
      <c r="E888" s="53">
        <v>0.00873</v>
      </c>
      <c r="F888" s="69">
        <v>0.0074</v>
      </c>
      <c r="G888" s="69">
        <v>0</v>
      </c>
      <c r="H888" s="68">
        <f t="shared" si="74"/>
        <v>0</v>
      </c>
      <c r="I888" s="68">
        <f t="shared" si="75"/>
        <v>0.00873</v>
      </c>
      <c r="J888" s="138" t="e">
        <f t="shared" si="76"/>
        <v>#DIV/0!</v>
      </c>
      <c r="K888" s="50"/>
      <c r="L888" s="50"/>
      <c r="M888" s="305" t="s">
        <v>1017</v>
      </c>
    </row>
    <row r="889" spans="1:13" s="34" customFormat="1" ht="63">
      <c r="A889" s="153" t="s">
        <v>111</v>
      </c>
      <c r="B889" s="59" t="s">
        <v>914</v>
      </c>
      <c r="C889" s="53">
        <v>0.01748</v>
      </c>
      <c r="D889" s="69">
        <v>0</v>
      </c>
      <c r="E889" s="53">
        <v>0.01748</v>
      </c>
      <c r="F889" s="69">
        <v>0.01481</v>
      </c>
      <c r="G889" s="69">
        <v>0</v>
      </c>
      <c r="H889" s="68">
        <f t="shared" si="74"/>
        <v>0</v>
      </c>
      <c r="I889" s="68">
        <f t="shared" si="75"/>
        <v>0.01748</v>
      </c>
      <c r="J889" s="138" t="e">
        <f t="shared" si="76"/>
        <v>#DIV/0!</v>
      </c>
      <c r="K889" s="50"/>
      <c r="L889" s="50"/>
      <c r="M889" s="305" t="s">
        <v>1017</v>
      </c>
    </row>
    <row r="890" spans="1:13" s="34" customFormat="1" ht="94.5">
      <c r="A890" s="153" t="s">
        <v>111</v>
      </c>
      <c r="B890" s="59" t="s">
        <v>915</v>
      </c>
      <c r="C890" s="53">
        <v>0.2536956</v>
      </c>
      <c r="D890" s="69">
        <v>0.25370000000000004</v>
      </c>
      <c r="E890" s="53">
        <v>0.15948</v>
      </c>
      <c r="F890" s="69">
        <v>0.13515</v>
      </c>
      <c r="G890" s="69">
        <v>0.16057528</v>
      </c>
      <c r="H890" s="68">
        <f t="shared" si="74"/>
        <v>0.09421560000000001</v>
      </c>
      <c r="I890" s="68">
        <f t="shared" si="75"/>
        <v>-0.09422000000000003</v>
      </c>
      <c r="J890" s="138">
        <f t="shared" si="76"/>
        <v>0.6286164761529365</v>
      </c>
      <c r="K890" s="50"/>
      <c r="L890" s="50"/>
      <c r="M890" s="305" t="s">
        <v>1017</v>
      </c>
    </row>
    <row r="891" spans="1:13" s="34" customFormat="1" ht="47.25">
      <c r="A891" s="153" t="s">
        <v>111</v>
      </c>
      <c r="B891" s="59" t="s">
        <v>916</v>
      </c>
      <c r="C891" s="53">
        <v>0</v>
      </c>
      <c r="D891" s="69">
        <v>0</v>
      </c>
      <c r="E891" s="53">
        <v>0</v>
      </c>
      <c r="F891" s="69">
        <v>0.19146011999999998</v>
      </c>
      <c r="G891" s="69">
        <v>0.19146012</v>
      </c>
      <c r="H891" s="68">
        <f t="shared" si="74"/>
        <v>0</v>
      </c>
      <c r="I891" s="68">
        <f t="shared" si="75"/>
        <v>0</v>
      </c>
      <c r="J891" s="138" t="e">
        <f t="shared" si="76"/>
        <v>#DIV/0!</v>
      </c>
      <c r="K891" s="50"/>
      <c r="L891" s="50"/>
      <c r="M891" s="305"/>
    </row>
    <row r="892" spans="1:13" s="34" customFormat="1" ht="47.25">
      <c r="A892" s="153" t="s">
        <v>111</v>
      </c>
      <c r="B892" s="59" t="s">
        <v>917</v>
      </c>
      <c r="C892" s="53">
        <v>0.06746007</v>
      </c>
      <c r="D892" s="69">
        <v>0</v>
      </c>
      <c r="E892" s="53">
        <v>0.06746007</v>
      </c>
      <c r="F892" s="69">
        <v>0.355226</v>
      </c>
      <c r="G892" s="69">
        <v>0.355226</v>
      </c>
      <c r="H892" s="68">
        <f t="shared" si="74"/>
        <v>0</v>
      </c>
      <c r="I892" s="68">
        <f t="shared" si="75"/>
        <v>0.06746007</v>
      </c>
      <c r="J892" s="138" t="e">
        <f t="shared" si="76"/>
        <v>#DIV/0!</v>
      </c>
      <c r="K892" s="50"/>
      <c r="L892" s="50"/>
      <c r="M892" s="305" t="s">
        <v>1051</v>
      </c>
    </row>
    <row r="893" spans="1:13" s="34" customFormat="1" ht="47.25">
      <c r="A893" s="153" t="s">
        <v>111</v>
      </c>
      <c r="B893" s="59" t="s">
        <v>918</v>
      </c>
      <c r="C893" s="53">
        <v>0.0095</v>
      </c>
      <c r="D893" s="69">
        <v>0</v>
      </c>
      <c r="E893" s="53">
        <v>0.0095</v>
      </c>
      <c r="F893" s="69">
        <v>0.28095</v>
      </c>
      <c r="G893" s="69">
        <v>0.28094801</v>
      </c>
      <c r="H893" s="68">
        <f t="shared" si="74"/>
        <v>0</v>
      </c>
      <c r="I893" s="68">
        <f t="shared" si="75"/>
        <v>0.0095</v>
      </c>
      <c r="J893" s="138" t="e">
        <f t="shared" si="76"/>
        <v>#DIV/0!</v>
      </c>
      <c r="K893" s="50"/>
      <c r="L893" s="50"/>
      <c r="M893" s="305" t="s">
        <v>1051</v>
      </c>
    </row>
    <row r="894" spans="1:13" s="34" customFormat="1" ht="15.75">
      <c r="A894" s="153"/>
      <c r="B894" s="151" t="s">
        <v>107</v>
      </c>
      <c r="C894" s="69"/>
      <c r="D894" s="69">
        <v>0</v>
      </c>
      <c r="E894" s="69">
        <v>0</v>
      </c>
      <c r="F894" s="69"/>
      <c r="G894" s="69"/>
      <c r="H894" s="69"/>
      <c r="I894" s="68"/>
      <c r="J894" s="138"/>
      <c r="K894" s="50"/>
      <c r="L894" s="50"/>
      <c r="M894" s="305"/>
    </row>
    <row r="895" spans="1:13" s="34" customFormat="1" ht="31.5">
      <c r="A895" s="153" t="s">
        <v>113</v>
      </c>
      <c r="B895" s="59" t="s">
        <v>919</v>
      </c>
      <c r="C895" s="53">
        <v>13.420720399999999</v>
      </c>
      <c r="D895" s="69">
        <v>0</v>
      </c>
      <c r="E895" s="53">
        <v>0</v>
      </c>
      <c r="F895" s="69">
        <v>0</v>
      </c>
      <c r="G895" s="69">
        <v>0</v>
      </c>
      <c r="H895" s="68">
        <f aca="true" t="shared" si="77" ref="H895:H941">C895-E895</f>
        <v>13.420720399999999</v>
      </c>
      <c r="I895" s="68">
        <f aca="true" t="shared" si="78" ref="I895:I941">E895-D895</f>
        <v>0</v>
      </c>
      <c r="J895" s="138" t="e">
        <f aca="true" t="shared" si="79" ref="J895:J941">E895/D895</f>
        <v>#DIV/0!</v>
      </c>
      <c r="K895" s="50"/>
      <c r="L895" s="50"/>
      <c r="M895" s="305"/>
    </row>
    <row r="896" spans="1:13" s="34" customFormat="1" ht="47.25">
      <c r="A896" s="153" t="s">
        <v>113</v>
      </c>
      <c r="B896" s="59" t="s">
        <v>920</v>
      </c>
      <c r="C896" s="53">
        <v>0.2918612</v>
      </c>
      <c r="D896" s="69">
        <v>0.2918612</v>
      </c>
      <c r="E896" s="53">
        <v>0</v>
      </c>
      <c r="F896" s="69">
        <v>0.24359025</v>
      </c>
      <c r="G896" s="69">
        <v>0.24359025</v>
      </c>
      <c r="H896" s="68">
        <f t="shared" si="77"/>
        <v>0.2918612</v>
      </c>
      <c r="I896" s="68">
        <f t="shared" si="78"/>
        <v>-0.2918612</v>
      </c>
      <c r="J896" s="138">
        <f t="shared" si="79"/>
        <v>0</v>
      </c>
      <c r="K896" s="50"/>
      <c r="L896" s="50"/>
      <c r="M896" s="305" t="s">
        <v>1020</v>
      </c>
    </row>
    <row r="897" spans="1:13" s="34" customFormat="1" ht="31.5">
      <c r="A897" s="153" t="s">
        <v>113</v>
      </c>
      <c r="B897" s="59" t="s">
        <v>921</v>
      </c>
      <c r="C897" s="53">
        <v>0.3264352</v>
      </c>
      <c r="D897" s="69">
        <v>0.3264352</v>
      </c>
      <c r="E897" s="53">
        <v>0.28468288</v>
      </c>
      <c r="F897" s="69">
        <v>0.25382854</v>
      </c>
      <c r="G897" s="69">
        <v>0.25382854</v>
      </c>
      <c r="H897" s="68">
        <f t="shared" si="77"/>
        <v>0.041752319999999954</v>
      </c>
      <c r="I897" s="68">
        <f t="shared" si="78"/>
        <v>-0.041752319999999954</v>
      </c>
      <c r="J897" s="138">
        <f t="shared" si="79"/>
        <v>0.8720961464940057</v>
      </c>
      <c r="K897" s="50"/>
      <c r="L897" s="50"/>
      <c r="M897" s="305" t="s">
        <v>1017</v>
      </c>
    </row>
    <row r="898" spans="1:13" s="34" customFormat="1" ht="47.25">
      <c r="A898" s="153" t="s">
        <v>113</v>
      </c>
      <c r="B898" s="59" t="s">
        <v>922</v>
      </c>
      <c r="C898" s="53">
        <v>0.2918612</v>
      </c>
      <c r="D898" s="69">
        <v>0.2918612</v>
      </c>
      <c r="E898" s="53">
        <v>0</v>
      </c>
      <c r="F898" s="69">
        <v>0.24660011</v>
      </c>
      <c r="G898" s="69">
        <v>0.24660011</v>
      </c>
      <c r="H898" s="68">
        <f t="shared" si="77"/>
        <v>0.2918612</v>
      </c>
      <c r="I898" s="68">
        <f t="shared" si="78"/>
        <v>-0.2918612</v>
      </c>
      <c r="J898" s="138">
        <f t="shared" si="79"/>
        <v>0</v>
      </c>
      <c r="K898" s="50"/>
      <c r="L898" s="50"/>
      <c r="M898" s="305" t="s">
        <v>1020</v>
      </c>
    </row>
    <row r="899" spans="1:13" s="34" customFormat="1" ht="47.25">
      <c r="A899" s="153" t="s">
        <v>113</v>
      </c>
      <c r="B899" s="59" t="s">
        <v>923</v>
      </c>
      <c r="C899" s="53">
        <v>0.29000859999999995</v>
      </c>
      <c r="D899" s="69">
        <v>0.29000859999999995</v>
      </c>
      <c r="E899" s="53">
        <v>0.28468288</v>
      </c>
      <c r="F899" s="69">
        <v>0.25382854</v>
      </c>
      <c r="G899" s="69">
        <v>0.25382854</v>
      </c>
      <c r="H899" s="68">
        <f t="shared" si="77"/>
        <v>0.005325719999999923</v>
      </c>
      <c r="I899" s="68">
        <f t="shared" si="78"/>
        <v>-0.005325719999999923</v>
      </c>
      <c r="J899" s="138">
        <f t="shared" si="79"/>
        <v>0.9816359928636602</v>
      </c>
      <c r="K899" s="50"/>
      <c r="L899" s="50"/>
      <c r="M899" s="305"/>
    </row>
    <row r="900" spans="1:13" s="34" customFormat="1" ht="47.25">
      <c r="A900" s="153" t="s">
        <v>113</v>
      </c>
      <c r="B900" s="59" t="s">
        <v>924</v>
      </c>
      <c r="C900" s="53">
        <v>0.2918612</v>
      </c>
      <c r="D900" s="69">
        <v>0.2918612</v>
      </c>
      <c r="E900" s="53">
        <v>0</v>
      </c>
      <c r="F900" s="69">
        <v>0.24660011</v>
      </c>
      <c r="G900" s="69">
        <v>0.24660011</v>
      </c>
      <c r="H900" s="68">
        <f t="shared" si="77"/>
        <v>0.2918612</v>
      </c>
      <c r="I900" s="68">
        <f t="shared" si="78"/>
        <v>-0.2918612</v>
      </c>
      <c r="J900" s="138">
        <f t="shared" si="79"/>
        <v>0</v>
      </c>
      <c r="K900" s="50"/>
      <c r="L900" s="50"/>
      <c r="M900" s="305" t="s">
        <v>1020</v>
      </c>
    </row>
    <row r="901" spans="1:13" s="34" customFormat="1" ht="47.25">
      <c r="A901" s="153" t="s">
        <v>113</v>
      </c>
      <c r="B901" s="59" t="s">
        <v>925</v>
      </c>
      <c r="C901" s="53">
        <v>0.2918612</v>
      </c>
      <c r="D901" s="69">
        <v>0.2918612</v>
      </c>
      <c r="E901" s="53">
        <v>0</v>
      </c>
      <c r="F901" s="69">
        <v>0.24660011</v>
      </c>
      <c r="G901" s="69">
        <v>0.24660011</v>
      </c>
      <c r="H901" s="68">
        <f t="shared" si="77"/>
        <v>0.2918612</v>
      </c>
      <c r="I901" s="68">
        <f t="shared" si="78"/>
        <v>-0.2918612</v>
      </c>
      <c r="J901" s="138">
        <f t="shared" si="79"/>
        <v>0</v>
      </c>
      <c r="K901" s="50"/>
      <c r="L901" s="50"/>
      <c r="M901" s="305" t="s">
        <v>1020</v>
      </c>
    </row>
    <row r="902" spans="1:13" s="34" customFormat="1" ht="47.25">
      <c r="A902" s="153" t="s">
        <v>113</v>
      </c>
      <c r="B902" s="59" t="s">
        <v>926</v>
      </c>
      <c r="C902" s="53">
        <v>0.2918612</v>
      </c>
      <c r="D902" s="69">
        <v>0.2918612</v>
      </c>
      <c r="E902" s="53">
        <v>0</v>
      </c>
      <c r="F902" s="69">
        <v>0.24660011</v>
      </c>
      <c r="G902" s="69">
        <v>0.24660011</v>
      </c>
      <c r="H902" s="68">
        <f t="shared" si="77"/>
        <v>0.2918612</v>
      </c>
      <c r="I902" s="68">
        <f t="shared" si="78"/>
        <v>-0.2918612</v>
      </c>
      <c r="J902" s="138">
        <f t="shared" si="79"/>
        <v>0</v>
      </c>
      <c r="K902" s="50"/>
      <c r="L902" s="50"/>
      <c r="M902" s="305" t="s">
        <v>1020</v>
      </c>
    </row>
    <row r="903" spans="1:13" s="34" customFormat="1" ht="47.25">
      <c r="A903" s="153" t="s">
        <v>113</v>
      </c>
      <c r="B903" s="59" t="s">
        <v>927</v>
      </c>
      <c r="C903" s="53">
        <v>0.2918612</v>
      </c>
      <c r="D903" s="69">
        <v>0.2918612</v>
      </c>
      <c r="E903" s="53">
        <v>0</v>
      </c>
      <c r="F903" s="69">
        <v>0.25247287</v>
      </c>
      <c r="G903" s="69">
        <v>0.25247287</v>
      </c>
      <c r="H903" s="68">
        <f t="shared" si="77"/>
        <v>0.2918612</v>
      </c>
      <c r="I903" s="68">
        <f t="shared" si="78"/>
        <v>-0.2918612</v>
      </c>
      <c r="J903" s="138">
        <f t="shared" si="79"/>
        <v>0</v>
      </c>
      <c r="K903" s="50"/>
      <c r="L903" s="50"/>
      <c r="M903" s="305" t="s">
        <v>1020</v>
      </c>
    </row>
    <row r="904" spans="1:13" s="34" customFormat="1" ht="47.25">
      <c r="A904" s="153" t="s">
        <v>113</v>
      </c>
      <c r="B904" s="59" t="s">
        <v>928</v>
      </c>
      <c r="C904" s="53">
        <v>0.2918612</v>
      </c>
      <c r="D904" s="69">
        <v>0.2918612</v>
      </c>
      <c r="E904" s="53">
        <v>0.27046688</v>
      </c>
      <c r="F904" s="69">
        <v>0.25247287</v>
      </c>
      <c r="G904" s="69">
        <v>0.25247287</v>
      </c>
      <c r="H904" s="68">
        <f t="shared" si="77"/>
        <v>0.021394319999999967</v>
      </c>
      <c r="I904" s="68">
        <f t="shared" si="78"/>
        <v>-0.021394319999999967</v>
      </c>
      <c r="J904" s="138">
        <f t="shared" si="79"/>
        <v>0.9266969367630916</v>
      </c>
      <c r="K904" s="50"/>
      <c r="L904" s="50"/>
      <c r="M904" s="305" t="s">
        <v>1020</v>
      </c>
    </row>
    <row r="905" spans="1:13" s="34" customFormat="1" ht="47.25">
      <c r="A905" s="153" t="s">
        <v>113</v>
      </c>
      <c r="B905" s="59" t="s">
        <v>929</v>
      </c>
      <c r="C905" s="53">
        <v>0.3099506</v>
      </c>
      <c r="D905" s="69">
        <v>0.3099506</v>
      </c>
      <c r="E905" s="53">
        <v>0.27366383</v>
      </c>
      <c r="F905" s="69">
        <v>0.24487411</v>
      </c>
      <c r="G905" s="69">
        <v>0.24487411</v>
      </c>
      <c r="H905" s="68">
        <f t="shared" si="77"/>
        <v>0.036286770000000024</v>
      </c>
      <c r="I905" s="68">
        <f t="shared" si="78"/>
        <v>-0.036286770000000024</v>
      </c>
      <c r="J905" s="138">
        <f t="shared" si="79"/>
        <v>0.8829272471161532</v>
      </c>
      <c r="K905" s="50"/>
      <c r="L905" s="50"/>
      <c r="M905" s="305" t="s">
        <v>1017</v>
      </c>
    </row>
    <row r="906" spans="1:13" s="34" customFormat="1" ht="31.5">
      <c r="A906" s="153" t="s">
        <v>113</v>
      </c>
      <c r="B906" s="59" t="s">
        <v>930</v>
      </c>
      <c r="C906" s="53">
        <v>0.05351772</v>
      </c>
      <c r="D906" s="69">
        <v>0.05351772</v>
      </c>
      <c r="E906" s="53">
        <v>0</v>
      </c>
      <c r="F906" s="69">
        <v>0.0424976</v>
      </c>
      <c r="G906" s="69">
        <v>0.0424976</v>
      </c>
      <c r="H906" s="68">
        <f t="shared" si="77"/>
        <v>0.05351772</v>
      </c>
      <c r="I906" s="68">
        <f t="shared" si="78"/>
        <v>-0.05351772</v>
      </c>
      <c r="J906" s="138">
        <f t="shared" si="79"/>
        <v>0</v>
      </c>
      <c r="K906" s="50"/>
      <c r="L906" s="50"/>
      <c r="M906" s="305" t="s">
        <v>1017</v>
      </c>
    </row>
    <row r="907" spans="1:13" s="34" customFormat="1" ht="63">
      <c r="A907" s="153" t="s">
        <v>113</v>
      </c>
      <c r="B907" s="59" t="s">
        <v>931</v>
      </c>
      <c r="C907" s="53">
        <v>9.8609099764</v>
      </c>
      <c r="D907" s="69">
        <v>11.799999999999999</v>
      </c>
      <c r="E907" s="53">
        <v>9.860909976399999</v>
      </c>
      <c r="F907" s="69">
        <v>10.81499999</v>
      </c>
      <c r="G907" s="69">
        <v>11.97598599</v>
      </c>
      <c r="H907" s="68">
        <f t="shared" si="77"/>
        <v>0</v>
      </c>
      <c r="I907" s="68">
        <f t="shared" si="78"/>
        <v>-1.9390900236000004</v>
      </c>
      <c r="J907" s="138">
        <f t="shared" si="79"/>
        <v>0.8356703369830508</v>
      </c>
      <c r="K907" s="50"/>
      <c r="L907" s="50"/>
      <c r="M907" s="303" t="s">
        <v>1020</v>
      </c>
    </row>
    <row r="908" spans="1:13" s="34" customFormat="1" ht="47.25">
      <c r="A908" s="153" t="s">
        <v>113</v>
      </c>
      <c r="B908" s="59" t="s">
        <v>932</v>
      </c>
      <c r="C908" s="53">
        <v>0.277064</v>
      </c>
      <c r="D908" s="69">
        <v>0.277064</v>
      </c>
      <c r="E908" s="53">
        <v>2.6E-05</v>
      </c>
      <c r="F908" s="69">
        <v>0.00935832</v>
      </c>
      <c r="G908" s="69">
        <v>0</v>
      </c>
      <c r="H908" s="68">
        <f t="shared" si="77"/>
        <v>0.27703799999999995</v>
      </c>
      <c r="I908" s="68">
        <f t="shared" si="78"/>
        <v>-0.27703799999999995</v>
      </c>
      <c r="J908" s="138">
        <f t="shared" si="79"/>
        <v>9.384113417838478E-05</v>
      </c>
      <c r="K908" s="50"/>
      <c r="L908" s="50"/>
      <c r="M908" s="305" t="s">
        <v>1017</v>
      </c>
    </row>
    <row r="909" spans="1:13" s="34" customFormat="1" ht="47.25">
      <c r="A909" s="153" t="s">
        <v>113</v>
      </c>
      <c r="B909" s="59" t="s">
        <v>933</v>
      </c>
      <c r="C909" s="53">
        <v>0.22862855</v>
      </c>
      <c r="D909" s="69">
        <v>0</v>
      </c>
      <c r="E909" s="53">
        <v>0.22862854999999982</v>
      </c>
      <c r="F909" s="69">
        <v>0</v>
      </c>
      <c r="G909" s="69">
        <v>0</v>
      </c>
      <c r="H909" s="68">
        <f t="shared" si="77"/>
        <v>0</v>
      </c>
      <c r="I909" s="68">
        <f t="shared" si="78"/>
        <v>0.22862854999999982</v>
      </c>
      <c r="J909" s="138" t="e">
        <f t="shared" si="79"/>
        <v>#DIV/0!</v>
      </c>
      <c r="K909" s="50"/>
      <c r="L909" s="50"/>
      <c r="M909" s="305"/>
    </row>
    <row r="910" spans="1:13" s="34" customFormat="1" ht="47.25">
      <c r="A910" s="153" t="s">
        <v>113</v>
      </c>
      <c r="B910" s="59" t="s">
        <v>934</v>
      </c>
      <c r="C910" s="53">
        <v>0</v>
      </c>
      <c r="D910" s="69">
        <v>0</v>
      </c>
      <c r="E910" s="53">
        <v>0</v>
      </c>
      <c r="F910" s="69">
        <v>0</v>
      </c>
      <c r="G910" s="69">
        <v>0</v>
      </c>
      <c r="H910" s="68">
        <f t="shared" si="77"/>
        <v>0</v>
      </c>
      <c r="I910" s="68">
        <f t="shared" si="78"/>
        <v>0</v>
      </c>
      <c r="J910" s="138" t="e">
        <f t="shared" si="79"/>
        <v>#DIV/0!</v>
      </c>
      <c r="K910" s="50"/>
      <c r="L910" s="50"/>
      <c r="M910" s="305"/>
    </row>
    <row r="911" spans="1:13" s="34" customFormat="1" ht="31.5">
      <c r="A911" s="153" t="s">
        <v>113</v>
      </c>
      <c r="B911" s="59" t="s">
        <v>935</v>
      </c>
      <c r="C911" s="53">
        <v>0</v>
      </c>
      <c r="D911" s="69">
        <v>0</v>
      </c>
      <c r="E911" s="53">
        <v>0</v>
      </c>
      <c r="F911" s="69">
        <v>0</v>
      </c>
      <c r="G911" s="69">
        <v>0</v>
      </c>
      <c r="H911" s="68">
        <f t="shared" si="77"/>
        <v>0</v>
      </c>
      <c r="I911" s="68">
        <f t="shared" si="78"/>
        <v>0</v>
      </c>
      <c r="J911" s="138" t="e">
        <f t="shared" si="79"/>
        <v>#DIV/0!</v>
      </c>
      <c r="K911" s="50"/>
      <c r="L911" s="50"/>
      <c r="M911" s="305"/>
    </row>
    <row r="912" spans="1:13" s="34" customFormat="1" ht="63">
      <c r="A912" s="153" t="s">
        <v>113</v>
      </c>
      <c r="B912" s="59" t="s">
        <v>222</v>
      </c>
      <c r="C912" s="53">
        <v>1.71789904</v>
      </c>
      <c r="D912" s="69">
        <v>1.631055</v>
      </c>
      <c r="E912" s="53">
        <v>1.33120809</v>
      </c>
      <c r="F912" s="69">
        <v>1.18849894</v>
      </c>
      <c r="G912" s="69">
        <v>1.33071894</v>
      </c>
      <c r="H912" s="68">
        <f t="shared" si="77"/>
        <v>0.38669095</v>
      </c>
      <c r="I912" s="68">
        <f t="shared" si="78"/>
        <v>-0.29984690999999986</v>
      </c>
      <c r="J912" s="138">
        <f t="shared" si="79"/>
        <v>0.816163826480407</v>
      </c>
      <c r="K912" s="50"/>
      <c r="L912" s="50"/>
      <c r="M912" s="305" t="s">
        <v>1017</v>
      </c>
    </row>
    <row r="913" spans="1:13" s="34" customFormat="1" ht="31.5">
      <c r="A913" s="153" t="s">
        <v>113</v>
      </c>
      <c r="B913" s="59" t="s">
        <v>936</v>
      </c>
      <c r="C913" s="53">
        <v>0</v>
      </c>
      <c r="D913" s="69">
        <v>0</v>
      </c>
      <c r="E913" s="53">
        <v>0</v>
      </c>
      <c r="F913" s="69">
        <v>0</v>
      </c>
      <c r="G913" s="69">
        <v>0</v>
      </c>
      <c r="H913" s="68">
        <f t="shared" si="77"/>
        <v>0</v>
      </c>
      <c r="I913" s="68">
        <f t="shared" si="78"/>
        <v>0</v>
      </c>
      <c r="J913" s="138" t="e">
        <f t="shared" si="79"/>
        <v>#DIV/0!</v>
      </c>
      <c r="K913" s="50"/>
      <c r="L913" s="50"/>
      <c r="M913" s="305"/>
    </row>
    <row r="914" spans="1:13" s="34" customFormat="1" ht="31.5">
      <c r="A914" s="153" t="s">
        <v>113</v>
      </c>
      <c r="B914" s="59" t="s">
        <v>937</v>
      </c>
      <c r="C914" s="53">
        <v>0</v>
      </c>
      <c r="D914" s="69">
        <v>0</v>
      </c>
      <c r="E914" s="53">
        <v>0</v>
      </c>
      <c r="F914" s="69">
        <v>0</v>
      </c>
      <c r="G914" s="69">
        <v>0</v>
      </c>
      <c r="H914" s="68">
        <f t="shared" si="77"/>
        <v>0</v>
      </c>
      <c r="I914" s="68">
        <f t="shared" si="78"/>
        <v>0</v>
      </c>
      <c r="J914" s="138" t="e">
        <f t="shared" si="79"/>
        <v>#DIV/0!</v>
      </c>
      <c r="K914" s="50"/>
      <c r="L914" s="50"/>
      <c r="M914" s="305"/>
    </row>
    <row r="915" spans="1:13" s="34" customFormat="1" ht="31.5">
      <c r="A915" s="153" t="s">
        <v>113</v>
      </c>
      <c r="B915" s="59" t="s">
        <v>938</v>
      </c>
      <c r="C915" s="53">
        <v>0</v>
      </c>
      <c r="D915" s="69">
        <v>0</v>
      </c>
      <c r="E915" s="53">
        <v>0</v>
      </c>
      <c r="F915" s="69">
        <v>0</v>
      </c>
      <c r="G915" s="69">
        <v>0</v>
      </c>
      <c r="H915" s="68">
        <f t="shared" si="77"/>
        <v>0</v>
      </c>
      <c r="I915" s="68">
        <f t="shared" si="78"/>
        <v>0</v>
      </c>
      <c r="J915" s="138" t="e">
        <f t="shared" si="79"/>
        <v>#DIV/0!</v>
      </c>
      <c r="K915" s="50"/>
      <c r="L915" s="50"/>
      <c r="M915" s="305"/>
    </row>
    <row r="916" spans="1:13" s="34" customFormat="1" ht="31.5">
      <c r="A916" s="153" t="s">
        <v>113</v>
      </c>
      <c r="B916" s="59" t="s">
        <v>939</v>
      </c>
      <c r="C916" s="53">
        <v>0</v>
      </c>
      <c r="D916" s="69">
        <v>0</v>
      </c>
      <c r="E916" s="53">
        <v>0</v>
      </c>
      <c r="F916" s="69">
        <v>0</v>
      </c>
      <c r="G916" s="69">
        <v>0</v>
      </c>
      <c r="H916" s="68">
        <f t="shared" si="77"/>
        <v>0</v>
      </c>
      <c r="I916" s="68">
        <f t="shared" si="78"/>
        <v>0</v>
      </c>
      <c r="J916" s="138" t="e">
        <f t="shared" si="79"/>
        <v>#DIV/0!</v>
      </c>
      <c r="K916" s="50"/>
      <c r="L916" s="50"/>
      <c r="M916" s="305"/>
    </row>
    <row r="917" spans="1:13" s="34" customFormat="1" ht="31.5">
      <c r="A917" s="153" t="s">
        <v>113</v>
      </c>
      <c r="B917" s="59" t="s">
        <v>940</v>
      </c>
      <c r="C917" s="53">
        <v>0</v>
      </c>
      <c r="D917" s="69">
        <v>0</v>
      </c>
      <c r="E917" s="53">
        <v>0</v>
      </c>
      <c r="F917" s="69">
        <v>0</v>
      </c>
      <c r="G917" s="69">
        <v>0</v>
      </c>
      <c r="H917" s="68">
        <f t="shared" si="77"/>
        <v>0</v>
      </c>
      <c r="I917" s="68">
        <f t="shared" si="78"/>
        <v>0</v>
      </c>
      <c r="J917" s="138" t="e">
        <f t="shared" si="79"/>
        <v>#DIV/0!</v>
      </c>
      <c r="K917" s="50"/>
      <c r="L917" s="50"/>
      <c r="M917" s="305"/>
    </row>
    <row r="918" spans="1:13" s="34" customFormat="1" ht="31.5">
      <c r="A918" s="153" t="s">
        <v>113</v>
      </c>
      <c r="B918" s="59" t="s">
        <v>941</v>
      </c>
      <c r="C918" s="53">
        <v>0</v>
      </c>
      <c r="D918" s="69">
        <v>0</v>
      </c>
      <c r="E918" s="53">
        <v>0</v>
      </c>
      <c r="F918" s="69">
        <v>0</v>
      </c>
      <c r="G918" s="69">
        <v>0</v>
      </c>
      <c r="H918" s="68">
        <f t="shared" si="77"/>
        <v>0</v>
      </c>
      <c r="I918" s="68">
        <f t="shared" si="78"/>
        <v>0</v>
      </c>
      <c r="J918" s="138" t="e">
        <f t="shared" si="79"/>
        <v>#DIV/0!</v>
      </c>
      <c r="K918" s="50"/>
      <c r="L918" s="50"/>
      <c r="M918" s="305"/>
    </row>
    <row r="919" spans="1:13" s="34" customFormat="1" ht="31.5">
      <c r="A919" s="153" t="s">
        <v>113</v>
      </c>
      <c r="B919" s="59" t="s">
        <v>942</v>
      </c>
      <c r="C919" s="53">
        <v>0</v>
      </c>
      <c r="D919" s="69">
        <v>0</v>
      </c>
      <c r="E919" s="53">
        <v>0</v>
      </c>
      <c r="F919" s="69">
        <v>0</v>
      </c>
      <c r="G919" s="69">
        <v>0</v>
      </c>
      <c r="H919" s="68">
        <f t="shared" si="77"/>
        <v>0</v>
      </c>
      <c r="I919" s="68">
        <f t="shared" si="78"/>
        <v>0</v>
      </c>
      <c r="J919" s="138" t="e">
        <f t="shared" si="79"/>
        <v>#DIV/0!</v>
      </c>
      <c r="K919" s="50"/>
      <c r="L919" s="50"/>
      <c r="M919" s="305"/>
    </row>
    <row r="920" spans="1:13" s="34" customFormat="1" ht="31.5">
      <c r="A920" s="153" t="s">
        <v>113</v>
      </c>
      <c r="B920" s="59" t="s">
        <v>943</v>
      </c>
      <c r="C920" s="53">
        <v>0</v>
      </c>
      <c r="D920" s="69">
        <v>0</v>
      </c>
      <c r="E920" s="53">
        <v>0</v>
      </c>
      <c r="F920" s="69">
        <v>0</v>
      </c>
      <c r="G920" s="69">
        <v>0</v>
      </c>
      <c r="H920" s="68">
        <f t="shared" si="77"/>
        <v>0</v>
      </c>
      <c r="I920" s="68">
        <f t="shared" si="78"/>
        <v>0</v>
      </c>
      <c r="J920" s="138" t="e">
        <f t="shared" si="79"/>
        <v>#DIV/0!</v>
      </c>
      <c r="K920" s="50"/>
      <c r="L920" s="50"/>
      <c r="M920" s="305"/>
    </row>
    <row r="921" spans="1:13" s="34" customFormat="1" ht="31.5">
      <c r="A921" s="153" t="s">
        <v>113</v>
      </c>
      <c r="B921" s="59" t="s">
        <v>944</v>
      </c>
      <c r="C921" s="53">
        <v>0</v>
      </c>
      <c r="D921" s="69">
        <v>0</v>
      </c>
      <c r="E921" s="53">
        <v>0</v>
      </c>
      <c r="F921" s="69">
        <v>0</v>
      </c>
      <c r="G921" s="69">
        <v>0</v>
      </c>
      <c r="H921" s="68">
        <f t="shared" si="77"/>
        <v>0</v>
      </c>
      <c r="I921" s="68">
        <f t="shared" si="78"/>
        <v>0</v>
      </c>
      <c r="J921" s="138" t="e">
        <f t="shared" si="79"/>
        <v>#DIV/0!</v>
      </c>
      <c r="K921" s="50"/>
      <c r="L921" s="50"/>
      <c r="M921" s="305"/>
    </row>
    <row r="922" spans="1:13" s="34" customFormat="1" ht="31.5">
      <c r="A922" s="153" t="s">
        <v>113</v>
      </c>
      <c r="B922" s="59" t="s">
        <v>223</v>
      </c>
      <c r="C922" s="53">
        <v>1.2741794</v>
      </c>
      <c r="D922" s="69">
        <v>1.2744</v>
      </c>
      <c r="E922" s="53">
        <v>0.98056146</v>
      </c>
      <c r="F922" s="69">
        <v>0.87492204</v>
      </c>
      <c r="G922" s="69">
        <v>0.95909204</v>
      </c>
      <c r="H922" s="68">
        <f t="shared" si="77"/>
        <v>0.29361793999999997</v>
      </c>
      <c r="I922" s="68">
        <f t="shared" si="78"/>
        <v>-0.29383854</v>
      </c>
      <c r="J922" s="138">
        <f t="shared" si="79"/>
        <v>0.7694298964218456</v>
      </c>
      <c r="K922" s="50"/>
      <c r="L922" s="50"/>
      <c r="M922" s="305" t="s">
        <v>1017</v>
      </c>
    </row>
    <row r="923" spans="1:13" s="34" customFormat="1" ht="15.75">
      <c r="A923" s="153" t="s">
        <v>113</v>
      </c>
      <c r="B923" s="59" t="s">
        <v>945</v>
      </c>
      <c r="C923" s="53">
        <v>0</v>
      </c>
      <c r="D923" s="69">
        <v>0</v>
      </c>
      <c r="E923" s="53">
        <v>0</v>
      </c>
      <c r="F923" s="69">
        <v>0</v>
      </c>
      <c r="G923" s="69">
        <v>0</v>
      </c>
      <c r="H923" s="68">
        <f t="shared" si="77"/>
        <v>0</v>
      </c>
      <c r="I923" s="68">
        <f t="shared" si="78"/>
        <v>0</v>
      </c>
      <c r="J923" s="138" t="e">
        <f t="shared" si="79"/>
        <v>#DIV/0!</v>
      </c>
      <c r="K923" s="50"/>
      <c r="L923" s="50"/>
      <c r="M923" s="305"/>
    </row>
    <row r="924" spans="1:13" s="34" customFormat="1" ht="31.5">
      <c r="A924" s="153" t="s">
        <v>113</v>
      </c>
      <c r="B924" s="59" t="s">
        <v>946</v>
      </c>
      <c r="C924" s="53">
        <v>0</v>
      </c>
      <c r="D924" s="69">
        <v>0</v>
      </c>
      <c r="E924" s="53">
        <v>0</v>
      </c>
      <c r="F924" s="69">
        <v>0</v>
      </c>
      <c r="G924" s="69">
        <v>0</v>
      </c>
      <c r="H924" s="68">
        <f t="shared" si="77"/>
        <v>0</v>
      </c>
      <c r="I924" s="68">
        <f t="shared" si="78"/>
        <v>0</v>
      </c>
      <c r="J924" s="138" t="e">
        <f t="shared" si="79"/>
        <v>#DIV/0!</v>
      </c>
      <c r="K924" s="50"/>
      <c r="L924" s="50"/>
      <c r="M924" s="305"/>
    </row>
    <row r="925" spans="1:13" s="34" customFormat="1" ht="15.75">
      <c r="A925" s="153" t="s">
        <v>113</v>
      </c>
      <c r="B925" s="59" t="s">
        <v>947</v>
      </c>
      <c r="C925" s="53">
        <v>0</v>
      </c>
      <c r="D925" s="69">
        <v>0</v>
      </c>
      <c r="E925" s="53">
        <v>0</v>
      </c>
      <c r="F925" s="69">
        <v>0</v>
      </c>
      <c r="G925" s="69">
        <v>0</v>
      </c>
      <c r="H925" s="68">
        <f t="shared" si="77"/>
        <v>0</v>
      </c>
      <c r="I925" s="68">
        <f t="shared" si="78"/>
        <v>0</v>
      </c>
      <c r="J925" s="138" t="e">
        <f t="shared" si="79"/>
        <v>#DIV/0!</v>
      </c>
      <c r="K925" s="50"/>
      <c r="L925" s="50"/>
      <c r="M925" s="305"/>
    </row>
    <row r="926" spans="1:13" s="34" customFormat="1" ht="63">
      <c r="A926" s="153" t="s">
        <v>113</v>
      </c>
      <c r="B926" s="59" t="s">
        <v>948</v>
      </c>
      <c r="C926" s="53">
        <v>0.274102</v>
      </c>
      <c r="D926" s="69">
        <v>0</v>
      </c>
      <c r="E926" s="53">
        <v>0.274102</v>
      </c>
      <c r="F926" s="69">
        <v>0.24368128</v>
      </c>
      <c r="G926" s="69">
        <v>0.24368128</v>
      </c>
      <c r="H926" s="68">
        <f t="shared" si="77"/>
        <v>0</v>
      </c>
      <c r="I926" s="68">
        <f t="shared" si="78"/>
        <v>0.274102</v>
      </c>
      <c r="J926" s="138" t="e">
        <f t="shared" si="79"/>
        <v>#DIV/0!</v>
      </c>
      <c r="K926" s="50"/>
      <c r="L926" s="50"/>
      <c r="M926" s="305"/>
    </row>
    <row r="927" spans="1:13" s="34" customFormat="1" ht="47.25">
      <c r="A927" s="153" t="s">
        <v>113</v>
      </c>
      <c r="B927" s="59" t="s">
        <v>949</v>
      </c>
      <c r="C927" s="53">
        <v>0.2877505364</v>
      </c>
      <c r="D927" s="69">
        <v>0</v>
      </c>
      <c r="E927" s="53">
        <v>0.28775053640000003</v>
      </c>
      <c r="F927" s="69">
        <v>0.24412359</v>
      </c>
      <c r="G927" s="69">
        <v>0.24412359</v>
      </c>
      <c r="H927" s="68">
        <f t="shared" si="77"/>
        <v>0</v>
      </c>
      <c r="I927" s="68">
        <f t="shared" si="78"/>
        <v>0.28775053640000003</v>
      </c>
      <c r="J927" s="138" t="e">
        <f t="shared" si="79"/>
        <v>#DIV/0!</v>
      </c>
      <c r="K927" s="50"/>
      <c r="L927" s="50"/>
      <c r="M927" s="305"/>
    </row>
    <row r="928" spans="1:13" s="34" customFormat="1" ht="47.25">
      <c r="A928" s="153" t="s">
        <v>113</v>
      </c>
      <c r="B928" s="59" t="s">
        <v>950</v>
      </c>
      <c r="C928" s="53">
        <v>0.2864505364</v>
      </c>
      <c r="D928" s="69">
        <v>0</v>
      </c>
      <c r="E928" s="53">
        <v>0.28645053639999996</v>
      </c>
      <c r="F928" s="69">
        <v>0.24412359</v>
      </c>
      <c r="G928" s="69">
        <v>0.24412359</v>
      </c>
      <c r="H928" s="68">
        <f t="shared" si="77"/>
        <v>0</v>
      </c>
      <c r="I928" s="68">
        <f t="shared" si="78"/>
        <v>0.28645053639999996</v>
      </c>
      <c r="J928" s="138" t="e">
        <f t="shared" si="79"/>
        <v>#DIV/0!</v>
      </c>
      <c r="K928" s="50"/>
      <c r="L928" s="50"/>
      <c r="M928" s="305"/>
    </row>
    <row r="929" spans="1:13" s="34" customFormat="1" ht="47.25">
      <c r="A929" s="153" t="s">
        <v>113</v>
      </c>
      <c r="B929" s="59" t="s">
        <v>951</v>
      </c>
      <c r="C929" s="53">
        <v>0.013276</v>
      </c>
      <c r="D929" s="69">
        <v>0</v>
      </c>
      <c r="E929" s="53">
        <v>0.013276</v>
      </c>
      <c r="F929" s="69">
        <v>0.25253603</v>
      </c>
      <c r="G929" s="69">
        <v>0.25253603</v>
      </c>
      <c r="H929" s="68">
        <f t="shared" si="77"/>
        <v>0</v>
      </c>
      <c r="I929" s="68">
        <f t="shared" si="78"/>
        <v>0.013276</v>
      </c>
      <c r="J929" s="138" t="e">
        <f t="shared" si="79"/>
        <v>#DIV/0!</v>
      </c>
      <c r="K929" s="50"/>
      <c r="L929" s="50"/>
      <c r="M929" s="305"/>
    </row>
    <row r="930" spans="1:13" s="34" customFormat="1" ht="47.25">
      <c r="A930" s="153" t="s">
        <v>113</v>
      </c>
      <c r="B930" s="59" t="s">
        <v>952</v>
      </c>
      <c r="C930" s="53">
        <v>0.00131963</v>
      </c>
      <c r="D930" s="69">
        <v>0</v>
      </c>
      <c r="E930" s="53">
        <v>0.00131963</v>
      </c>
      <c r="F930" s="69">
        <v>0.0021</v>
      </c>
      <c r="G930" s="69">
        <v>0</v>
      </c>
      <c r="H930" s="68">
        <f t="shared" si="77"/>
        <v>0</v>
      </c>
      <c r="I930" s="68">
        <f t="shared" si="78"/>
        <v>0.00131963</v>
      </c>
      <c r="J930" s="138" t="e">
        <f t="shared" si="79"/>
        <v>#DIV/0!</v>
      </c>
      <c r="K930" s="50"/>
      <c r="L930" s="50"/>
      <c r="M930" s="305"/>
    </row>
    <row r="931" spans="1:13" s="34" customFormat="1" ht="47.25">
      <c r="A931" s="153" t="s">
        <v>113</v>
      </c>
      <c r="B931" s="59" t="s">
        <v>953</v>
      </c>
      <c r="C931" s="53">
        <v>0</v>
      </c>
      <c r="D931" s="69">
        <v>0</v>
      </c>
      <c r="E931" s="53">
        <v>0</v>
      </c>
      <c r="F931" s="69">
        <v>0.00225</v>
      </c>
      <c r="G931" s="69">
        <v>0</v>
      </c>
      <c r="H931" s="68">
        <f t="shared" si="77"/>
        <v>0</v>
      </c>
      <c r="I931" s="68">
        <f t="shared" si="78"/>
        <v>0</v>
      </c>
      <c r="J931" s="138" t="e">
        <f t="shared" si="79"/>
        <v>#DIV/0!</v>
      </c>
      <c r="K931" s="50"/>
      <c r="L931" s="50"/>
      <c r="M931" s="305"/>
    </row>
    <row r="932" spans="1:13" s="34" customFormat="1" ht="63">
      <c r="A932" s="153" t="s">
        <v>113</v>
      </c>
      <c r="B932" s="59" t="s">
        <v>954</v>
      </c>
      <c r="C932" s="53">
        <v>9.108963</v>
      </c>
      <c r="D932" s="69">
        <v>0</v>
      </c>
      <c r="E932" s="53">
        <v>0</v>
      </c>
      <c r="F932" s="69">
        <v>0.31107724</v>
      </c>
      <c r="G932" s="69">
        <v>0.31107724</v>
      </c>
      <c r="H932" s="68">
        <f t="shared" si="77"/>
        <v>9.108963</v>
      </c>
      <c r="I932" s="68">
        <f t="shared" si="78"/>
        <v>0</v>
      </c>
      <c r="J932" s="138" t="e">
        <f t="shared" si="79"/>
        <v>#DIV/0!</v>
      </c>
      <c r="K932" s="50"/>
      <c r="L932" s="50"/>
      <c r="M932" s="305"/>
    </row>
    <row r="933" spans="1:13" s="34" customFormat="1" ht="47.25">
      <c r="A933" s="153" t="s">
        <v>113</v>
      </c>
      <c r="B933" s="59" t="s">
        <v>955</v>
      </c>
      <c r="C933" s="53">
        <v>0</v>
      </c>
      <c r="D933" s="69">
        <v>0</v>
      </c>
      <c r="E933" s="53">
        <v>0</v>
      </c>
      <c r="F933" s="69">
        <v>0.27066447</v>
      </c>
      <c r="G933" s="69">
        <v>0.27066447</v>
      </c>
      <c r="H933" s="68">
        <f t="shared" si="77"/>
        <v>0</v>
      </c>
      <c r="I933" s="68">
        <f t="shared" si="78"/>
        <v>0</v>
      </c>
      <c r="J933" s="138" t="e">
        <f t="shared" si="79"/>
        <v>#DIV/0!</v>
      </c>
      <c r="K933" s="50"/>
      <c r="L933" s="50"/>
      <c r="M933" s="305"/>
    </row>
    <row r="934" spans="1:13" s="34" customFormat="1" ht="63">
      <c r="A934" s="153" t="s">
        <v>113</v>
      </c>
      <c r="B934" s="59" t="s">
        <v>956</v>
      </c>
      <c r="C934" s="53">
        <v>0</v>
      </c>
      <c r="D934" s="69">
        <v>0</v>
      </c>
      <c r="E934" s="53">
        <v>0</v>
      </c>
      <c r="F934" s="69">
        <v>0.06170949</v>
      </c>
      <c r="G934" s="69">
        <v>0.06170949</v>
      </c>
      <c r="H934" s="68">
        <f t="shared" si="77"/>
        <v>0</v>
      </c>
      <c r="I934" s="68">
        <f t="shared" si="78"/>
        <v>0</v>
      </c>
      <c r="J934" s="138" t="e">
        <f t="shared" si="79"/>
        <v>#DIV/0!</v>
      </c>
      <c r="K934" s="50"/>
      <c r="L934" s="50"/>
      <c r="M934" s="305"/>
    </row>
    <row r="935" spans="1:13" s="34" customFormat="1" ht="78.75">
      <c r="A935" s="153" t="s">
        <v>113</v>
      </c>
      <c r="B935" s="59" t="s">
        <v>957</v>
      </c>
      <c r="C935" s="53">
        <v>0</v>
      </c>
      <c r="D935" s="69">
        <v>0</v>
      </c>
      <c r="E935" s="53">
        <v>0</v>
      </c>
      <c r="F935" s="69">
        <v>0.28019298</v>
      </c>
      <c r="G935" s="69">
        <v>0.28019298</v>
      </c>
      <c r="H935" s="68">
        <f t="shared" si="77"/>
        <v>0</v>
      </c>
      <c r="I935" s="68">
        <f t="shared" si="78"/>
        <v>0</v>
      </c>
      <c r="J935" s="138" t="e">
        <f t="shared" si="79"/>
        <v>#DIV/0!</v>
      </c>
      <c r="K935" s="50"/>
      <c r="L935" s="50"/>
      <c r="M935" s="305"/>
    </row>
    <row r="936" spans="1:13" s="34" customFormat="1" ht="63">
      <c r="A936" s="153" t="s">
        <v>113</v>
      </c>
      <c r="B936" s="59" t="s">
        <v>958</v>
      </c>
      <c r="C936" s="53">
        <v>0</v>
      </c>
      <c r="D936" s="69">
        <v>0</v>
      </c>
      <c r="E936" s="53">
        <v>0</v>
      </c>
      <c r="F936" s="69">
        <v>0.24728735</v>
      </c>
      <c r="G936" s="69">
        <v>0.24728735</v>
      </c>
      <c r="H936" s="68">
        <f t="shared" si="77"/>
        <v>0</v>
      </c>
      <c r="I936" s="68">
        <f t="shared" si="78"/>
        <v>0</v>
      </c>
      <c r="J936" s="138" t="e">
        <f t="shared" si="79"/>
        <v>#DIV/0!</v>
      </c>
      <c r="K936" s="50"/>
      <c r="L936" s="50"/>
      <c r="M936" s="305"/>
    </row>
    <row r="937" spans="1:13" s="34" customFormat="1" ht="63">
      <c r="A937" s="153" t="s">
        <v>113</v>
      </c>
      <c r="B937" s="59" t="s">
        <v>959</v>
      </c>
      <c r="C937" s="53">
        <v>0</v>
      </c>
      <c r="D937" s="69">
        <v>0</v>
      </c>
      <c r="E937" s="53">
        <v>0</v>
      </c>
      <c r="F937" s="69">
        <v>0.11397828</v>
      </c>
      <c r="G937" s="69">
        <v>0.11397828</v>
      </c>
      <c r="H937" s="68">
        <f t="shared" si="77"/>
        <v>0</v>
      </c>
      <c r="I937" s="68">
        <f t="shared" si="78"/>
        <v>0</v>
      </c>
      <c r="J937" s="138" t="e">
        <f t="shared" si="79"/>
        <v>#DIV/0!</v>
      </c>
      <c r="K937" s="50"/>
      <c r="L937" s="50"/>
      <c r="M937" s="305"/>
    </row>
    <row r="938" spans="1:13" s="34" customFormat="1" ht="63">
      <c r="A938" s="153" t="s">
        <v>113</v>
      </c>
      <c r="B938" s="59" t="s">
        <v>960</v>
      </c>
      <c r="C938" s="53">
        <v>0</v>
      </c>
      <c r="D938" s="69">
        <v>0</v>
      </c>
      <c r="E938" s="53">
        <v>1.85E-05</v>
      </c>
      <c r="F938" s="69">
        <v>0.03596184</v>
      </c>
      <c r="G938" s="69">
        <v>0.03596184</v>
      </c>
      <c r="H938" s="68">
        <f t="shared" si="77"/>
        <v>-1.85E-05</v>
      </c>
      <c r="I938" s="68">
        <f t="shared" si="78"/>
        <v>1.85E-05</v>
      </c>
      <c r="J938" s="138" t="e">
        <f t="shared" si="79"/>
        <v>#DIV/0!</v>
      </c>
      <c r="K938" s="50"/>
      <c r="L938" s="50"/>
      <c r="M938" s="305"/>
    </row>
    <row r="939" spans="1:13" s="34" customFormat="1" ht="47.25">
      <c r="A939" s="153" t="s">
        <v>113</v>
      </c>
      <c r="B939" s="59" t="s">
        <v>961</v>
      </c>
      <c r="C939" s="53">
        <v>0</v>
      </c>
      <c r="D939" s="69">
        <v>0</v>
      </c>
      <c r="E939" s="53">
        <v>0</v>
      </c>
      <c r="F939" s="69">
        <v>0.22230519</v>
      </c>
      <c r="G939" s="69">
        <v>0.22230519</v>
      </c>
      <c r="H939" s="68">
        <f t="shared" si="77"/>
        <v>0</v>
      </c>
      <c r="I939" s="68">
        <f t="shared" si="78"/>
        <v>0</v>
      </c>
      <c r="J939" s="138" t="e">
        <f t="shared" si="79"/>
        <v>#DIV/0!</v>
      </c>
      <c r="K939" s="50"/>
      <c r="L939" s="50"/>
      <c r="M939" s="305"/>
    </row>
    <row r="940" spans="1:13" s="34" customFormat="1" ht="47.25">
      <c r="A940" s="153" t="s">
        <v>113</v>
      </c>
      <c r="B940" s="59" t="s">
        <v>962</v>
      </c>
      <c r="C940" s="53">
        <v>0</v>
      </c>
      <c r="D940" s="69">
        <v>0</v>
      </c>
      <c r="E940" s="53">
        <v>0</v>
      </c>
      <c r="F940" s="53">
        <v>0.02422322</v>
      </c>
      <c r="G940" s="69">
        <v>0.02422322</v>
      </c>
      <c r="H940" s="68">
        <f t="shared" si="77"/>
        <v>0</v>
      </c>
      <c r="I940" s="68">
        <f t="shared" si="78"/>
        <v>0</v>
      </c>
      <c r="J940" s="138" t="e">
        <f t="shared" si="79"/>
        <v>#DIV/0!</v>
      </c>
      <c r="K940" s="50"/>
      <c r="L940" s="50"/>
      <c r="M940" s="305"/>
    </row>
    <row r="941" spans="1:13" s="34" customFormat="1" ht="31.5">
      <c r="A941" s="153" t="s">
        <v>113</v>
      </c>
      <c r="B941" s="59" t="s">
        <v>963</v>
      </c>
      <c r="C941" s="53">
        <v>0</v>
      </c>
      <c r="D941" s="69">
        <v>0</v>
      </c>
      <c r="E941" s="53">
        <v>0</v>
      </c>
      <c r="F941" s="69">
        <v>0</v>
      </c>
      <c r="G941" s="69">
        <v>0.53841771</v>
      </c>
      <c r="H941" s="68">
        <f t="shared" si="77"/>
        <v>0</v>
      </c>
      <c r="I941" s="68">
        <f t="shared" si="78"/>
        <v>0</v>
      </c>
      <c r="J941" s="138" t="e">
        <f t="shared" si="79"/>
        <v>#DIV/0!</v>
      </c>
      <c r="K941" s="50"/>
      <c r="L941" s="50"/>
      <c r="M941" s="305"/>
    </row>
    <row r="942" spans="1:13" s="34" customFormat="1" ht="15.75">
      <c r="A942" s="153"/>
      <c r="B942" s="151" t="s">
        <v>108</v>
      </c>
      <c r="C942" s="69"/>
      <c r="D942" s="69">
        <v>0</v>
      </c>
      <c r="E942" s="69">
        <v>0</v>
      </c>
      <c r="F942" s="69"/>
      <c r="G942" s="69"/>
      <c r="H942" s="69"/>
      <c r="I942" s="68"/>
      <c r="J942" s="138"/>
      <c r="K942" s="50"/>
      <c r="L942" s="50"/>
      <c r="M942" s="305"/>
    </row>
    <row r="943" spans="1:13" s="34" customFormat="1" ht="47.25">
      <c r="A943" s="153" t="s">
        <v>114</v>
      </c>
      <c r="B943" s="59" t="s">
        <v>232</v>
      </c>
      <c r="C943" s="53">
        <v>442.39072500000003</v>
      </c>
      <c r="D943" s="69">
        <v>34.2835016575</v>
      </c>
      <c r="E943" s="53">
        <v>34.42269222</v>
      </c>
      <c r="F943" s="53">
        <v>31.39068445</v>
      </c>
      <c r="G943" s="69">
        <v>0</v>
      </c>
      <c r="H943" s="68">
        <f aca="true" t="shared" si="80" ref="H943:H959">C943-E943</f>
        <v>407.96803278000004</v>
      </c>
      <c r="I943" s="68">
        <f aca="true" t="shared" si="81" ref="I943:I959">E943-D943</f>
        <v>0.13919056250000494</v>
      </c>
      <c r="J943" s="138">
        <f aca="true" t="shared" si="82" ref="J943:J959">E943/D943</f>
        <v>1.0040599867507862</v>
      </c>
      <c r="K943" s="50"/>
      <c r="L943" s="50"/>
      <c r="M943" s="305"/>
    </row>
    <row r="944" spans="1:13" s="34" customFormat="1" ht="63">
      <c r="A944" s="153" t="s">
        <v>114</v>
      </c>
      <c r="B944" s="59" t="s">
        <v>229</v>
      </c>
      <c r="C944" s="53">
        <v>62.79901800000002</v>
      </c>
      <c r="D944" s="69">
        <v>50.98196</v>
      </c>
      <c r="E944" s="53">
        <v>44.311104417500005</v>
      </c>
      <c r="F944" s="53">
        <v>19.71064724</v>
      </c>
      <c r="G944" s="69">
        <v>0</v>
      </c>
      <c r="H944" s="68">
        <f t="shared" si="80"/>
        <v>18.487913582500013</v>
      </c>
      <c r="I944" s="68">
        <f t="shared" si="81"/>
        <v>-6.670855582499996</v>
      </c>
      <c r="J944" s="138">
        <f t="shared" si="82"/>
        <v>0.8691526260955836</v>
      </c>
      <c r="K944" s="50"/>
      <c r="L944" s="50"/>
      <c r="M944" s="305" t="s">
        <v>1017</v>
      </c>
    </row>
    <row r="945" spans="1:13" s="34" customFormat="1" ht="47.25">
      <c r="A945" s="153" t="s">
        <v>114</v>
      </c>
      <c r="B945" s="59" t="s">
        <v>964</v>
      </c>
      <c r="C945" s="53">
        <v>0</v>
      </c>
      <c r="D945" s="69">
        <v>0</v>
      </c>
      <c r="E945" s="53">
        <v>0</v>
      </c>
      <c r="F945" s="53">
        <v>0</v>
      </c>
      <c r="G945" s="69">
        <v>0</v>
      </c>
      <c r="H945" s="68">
        <f t="shared" si="80"/>
        <v>0</v>
      </c>
      <c r="I945" s="68">
        <f t="shared" si="81"/>
        <v>0</v>
      </c>
      <c r="J945" s="138" t="e">
        <f t="shared" si="82"/>
        <v>#DIV/0!</v>
      </c>
      <c r="K945" s="50"/>
      <c r="L945" s="50"/>
      <c r="M945" s="305"/>
    </row>
    <row r="946" spans="1:13" s="34" customFormat="1" ht="63">
      <c r="A946" s="153" t="s">
        <v>114</v>
      </c>
      <c r="B946" s="59" t="s">
        <v>965</v>
      </c>
      <c r="C946" s="53">
        <v>5.311400000000001</v>
      </c>
      <c r="D946" s="69">
        <v>5.311621</v>
      </c>
      <c r="E946" s="53">
        <v>5.00840354868</v>
      </c>
      <c r="F946" s="53">
        <v>4.49956494</v>
      </c>
      <c r="G946" s="69">
        <v>4.91933419</v>
      </c>
      <c r="H946" s="68">
        <f t="shared" si="80"/>
        <v>0.3029964513200012</v>
      </c>
      <c r="I946" s="68">
        <f t="shared" si="81"/>
        <v>-0.3032174513200001</v>
      </c>
      <c r="J946" s="138">
        <f t="shared" si="82"/>
        <v>0.9429143285411364</v>
      </c>
      <c r="K946" s="50"/>
      <c r="L946" s="50"/>
      <c r="M946" s="305"/>
    </row>
    <row r="947" spans="1:13" s="34" customFormat="1" ht="47.25">
      <c r="A947" s="153" t="s">
        <v>114</v>
      </c>
      <c r="B947" s="59" t="s">
        <v>230</v>
      </c>
      <c r="C947" s="53">
        <v>1.931</v>
      </c>
      <c r="D947" s="69">
        <v>1.93166</v>
      </c>
      <c r="E947" s="53">
        <v>0.95422968564</v>
      </c>
      <c r="F947" s="53">
        <v>0.9873120599999999</v>
      </c>
      <c r="G947" s="69">
        <v>0.98731206</v>
      </c>
      <c r="H947" s="68">
        <f t="shared" si="80"/>
        <v>0.9767703143600001</v>
      </c>
      <c r="I947" s="68">
        <f t="shared" si="81"/>
        <v>-0.9774303143599999</v>
      </c>
      <c r="J947" s="138">
        <f t="shared" si="82"/>
        <v>0.4939946396570825</v>
      </c>
      <c r="K947" s="50"/>
      <c r="L947" s="50"/>
      <c r="M947" s="305" t="s">
        <v>1017</v>
      </c>
    </row>
    <row r="948" spans="1:13" s="34" customFormat="1" ht="47.25">
      <c r="A948" s="153" t="s">
        <v>114</v>
      </c>
      <c r="B948" s="59" t="s">
        <v>966</v>
      </c>
      <c r="C948" s="53">
        <v>1.901</v>
      </c>
      <c r="D948" s="69">
        <v>1.90098</v>
      </c>
      <c r="E948" s="53">
        <v>1.64673089</v>
      </c>
      <c r="F948" s="53">
        <v>1.6056229</v>
      </c>
      <c r="G948" s="69">
        <v>1.6056229</v>
      </c>
      <c r="H948" s="68">
        <f t="shared" si="80"/>
        <v>0.2542691100000001</v>
      </c>
      <c r="I948" s="68">
        <f t="shared" si="81"/>
        <v>-0.25424910999999994</v>
      </c>
      <c r="J948" s="138">
        <f t="shared" si="82"/>
        <v>0.8662536638996728</v>
      </c>
      <c r="K948" s="50"/>
      <c r="L948" s="50"/>
      <c r="M948" s="305" t="s">
        <v>1055</v>
      </c>
    </row>
    <row r="949" spans="1:13" s="34" customFormat="1" ht="47.25">
      <c r="A949" s="153" t="s">
        <v>114</v>
      </c>
      <c r="B949" s="59" t="s">
        <v>967</v>
      </c>
      <c r="C949" s="53">
        <v>3.833</v>
      </c>
      <c r="D949" s="69">
        <v>3.8326399999999996</v>
      </c>
      <c r="E949" s="53">
        <v>3.3200508135</v>
      </c>
      <c r="F949" s="53">
        <v>3.23718089</v>
      </c>
      <c r="G949" s="69">
        <v>3.23718089</v>
      </c>
      <c r="H949" s="68">
        <f t="shared" si="80"/>
        <v>0.5129491865000002</v>
      </c>
      <c r="I949" s="68">
        <f t="shared" si="81"/>
        <v>-0.5125891864999996</v>
      </c>
      <c r="J949" s="138">
        <f t="shared" si="82"/>
        <v>0.8662568917247642</v>
      </c>
      <c r="K949" s="50"/>
      <c r="L949" s="50"/>
      <c r="M949" s="305" t="s">
        <v>1055</v>
      </c>
    </row>
    <row r="950" spans="1:13" s="34" customFormat="1" ht="47.25">
      <c r="A950" s="153" t="s">
        <v>114</v>
      </c>
      <c r="B950" s="59" t="s">
        <v>231</v>
      </c>
      <c r="C950" s="53">
        <v>1.318</v>
      </c>
      <c r="D950" s="69">
        <v>1.31806</v>
      </c>
      <c r="E950" s="53">
        <v>1.1564979835400002</v>
      </c>
      <c r="F950" s="53">
        <v>1.12761928</v>
      </c>
      <c r="G950" s="69">
        <v>1.12761928</v>
      </c>
      <c r="H950" s="68">
        <f t="shared" si="80"/>
        <v>0.16150201645999984</v>
      </c>
      <c r="I950" s="68">
        <f t="shared" si="81"/>
        <v>-0.1615620164599998</v>
      </c>
      <c r="J950" s="138">
        <f t="shared" si="82"/>
        <v>0.8774243839734156</v>
      </c>
      <c r="K950" s="50"/>
      <c r="L950" s="50"/>
      <c r="M950" s="305" t="s">
        <v>1055</v>
      </c>
    </row>
    <row r="951" spans="1:13" s="34" customFormat="1" ht="47.25">
      <c r="A951" s="153" t="s">
        <v>114</v>
      </c>
      <c r="B951" s="59" t="s">
        <v>226</v>
      </c>
      <c r="C951" s="53">
        <v>0</v>
      </c>
      <c r="D951" s="69">
        <v>0</v>
      </c>
      <c r="E951" s="53">
        <v>0</v>
      </c>
      <c r="F951" s="53">
        <v>0</v>
      </c>
      <c r="G951" s="69">
        <v>0</v>
      </c>
      <c r="H951" s="68">
        <f t="shared" si="80"/>
        <v>0</v>
      </c>
      <c r="I951" s="68">
        <f t="shared" si="81"/>
        <v>0</v>
      </c>
      <c r="J951" s="138" t="e">
        <f t="shared" si="82"/>
        <v>#DIV/0!</v>
      </c>
      <c r="K951" s="50"/>
      <c r="L951" s="50"/>
      <c r="M951" s="305"/>
    </row>
    <row r="952" spans="1:13" s="34" customFormat="1" ht="31.5">
      <c r="A952" s="153" t="s">
        <v>114</v>
      </c>
      <c r="B952" s="59" t="s">
        <v>968</v>
      </c>
      <c r="C952" s="53">
        <v>7.021</v>
      </c>
      <c r="D952" s="69">
        <v>7.021</v>
      </c>
      <c r="E952" s="53">
        <v>5.96564266</v>
      </c>
      <c r="F952" s="53">
        <v>9.69762117</v>
      </c>
      <c r="G952" s="69">
        <v>0</v>
      </c>
      <c r="H952" s="68">
        <f t="shared" si="80"/>
        <v>1.0553573399999996</v>
      </c>
      <c r="I952" s="68">
        <f t="shared" si="81"/>
        <v>-1.0553573399999996</v>
      </c>
      <c r="J952" s="138">
        <f t="shared" si="82"/>
        <v>0.8496856088876229</v>
      </c>
      <c r="K952" s="50"/>
      <c r="L952" s="50"/>
      <c r="M952" s="305" t="s">
        <v>1017</v>
      </c>
    </row>
    <row r="953" spans="1:13" s="34" customFormat="1" ht="31.5">
      <c r="A953" s="153" t="s">
        <v>114</v>
      </c>
      <c r="B953" s="59" t="s">
        <v>228</v>
      </c>
      <c r="C953" s="53">
        <v>11.198</v>
      </c>
      <c r="D953" s="69">
        <v>8.637719999999998</v>
      </c>
      <c r="E953" s="53">
        <v>9.212318611399999</v>
      </c>
      <c r="F953" s="53">
        <v>10.06741266</v>
      </c>
      <c r="G953" s="69">
        <v>10.08134329</v>
      </c>
      <c r="H953" s="68">
        <f t="shared" si="80"/>
        <v>1.9856813886000015</v>
      </c>
      <c r="I953" s="68">
        <f t="shared" si="81"/>
        <v>0.5745986114000008</v>
      </c>
      <c r="J953" s="138">
        <f t="shared" si="82"/>
        <v>1.0665220233348616</v>
      </c>
      <c r="K953" s="50"/>
      <c r="L953" s="50"/>
      <c r="M953" s="305" t="s">
        <v>1024</v>
      </c>
    </row>
    <row r="954" spans="1:13" s="34" customFormat="1" ht="31.5">
      <c r="A954" s="153" t="s">
        <v>114</v>
      </c>
      <c r="B954" s="59" t="s">
        <v>969</v>
      </c>
      <c r="C954" s="53">
        <v>0</v>
      </c>
      <c r="D954" s="69">
        <v>0</v>
      </c>
      <c r="E954" s="53">
        <v>0.86676336</v>
      </c>
      <c r="F954" s="53">
        <v>0.86676346</v>
      </c>
      <c r="G954" s="69">
        <v>0</v>
      </c>
      <c r="H954" s="68"/>
      <c r="I954" s="68">
        <f t="shared" si="81"/>
        <v>0.86676336</v>
      </c>
      <c r="J954" s="138" t="e">
        <f t="shared" si="82"/>
        <v>#DIV/0!</v>
      </c>
      <c r="K954" s="50"/>
      <c r="L954" s="50"/>
      <c r="M954" s="305" t="s">
        <v>1024</v>
      </c>
    </row>
    <row r="955" spans="1:13" s="34" customFormat="1" ht="63">
      <c r="A955" s="153" t="s">
        <v>114</v>
      </c>
      <c r="B955" s="59" t="s">
        <v>970</v>
      </c>
      <c r="C955" s="53">
        <v>0</v>
      </c>
      <c r="D955" s="69">
        <v>0</v>
      </c>
      <c r="E955" s="53">
        <v>0.0013625500000000001</v>
      </c>
      <c r="F955" s="53">
        <v>0.4806226</v>
      </c>
      <c r="G955" s="69">
        <v>0</v>
      </c>
      <c r="H955" s="68"/>
      <c r="I955" s="68">
        <f t="shared" si="81"/>
        <v>0.0013625500000000001</v>
      </c>
      <c r="J955" s="138" t="e">
        <f t="shared" si="82"/>
        <v>#DIV/0!</v>
      </c>
      <c r="K955" s="50"/>
      <c r="L955" s="50"/>
      <c r="M955" s="305"/>
    </row>
    <row r="956" spans="1:13" s="34" customFormat="1" ht="63">
      <c r="A956" s="153" t="s">
        <v>114</v>
      </c>
      <c r="B956" s="59" t="s">
        <v>971</v>
      </c>
      <c r="C956" s="53">
        <v>1.3410789916</v>
      </c>
      <c r="D956" s="69">
        <v>0</v>
      </c>
      <c r="E956" s="53">
        <v>1.27220041</v>
      </c>
      <c r="F956" s="53">
        <v>1.1365076200000002</v>
      </c>
      <c r="G956" s="69">
        <v>1.16995762</v>
      </c>
      <c r="H956" s="68">
        <f t="shared" si="80"/>
        <v>0.06887858160000015</v>
      </c>
      <c r="I956" s="68">
        <f t="shared" si="81"/>
        <v>1.27220041</v>
      </c>
      <c r="J956" s="138" t="e">
        <f t="shared" si="82"/>
        <v>#DIV/0!</v>
      </c>
      <c r="K956" s="50"/>
      <c r="L956" s="50"/>
      <c r="M956" s="305" t="s">
        <v>1056</v>
      </c>
    </row>
    <row r="957" spans="1:13" s="34" customFormat="1" ht="63">
      <c r="A957" s="153" t="s">
        <v>114</v>
      </c>
      <c r="B957" s="59" t="s">
        <v>972</v>
      </c>
      <c r="C957" s="53">
        <v>1.20370856</v>
      </c>
      <c r="D957" s="69">
        <v>0</v>
      </c>
      <c r="E957" s="53">
        <v>1.20370856</v>
      </c>
      <c r="F957" s="53">
        <v>1.020092</v>
      </c>
      <c r="G957" s="69">
        <v>1.071252</v>
      </c>
      <c r="H957" s="68">
        <f t="shared" si="80"/>
        <v>0</v>
      </c>
      <c r="I957" s="68">
        <f t="shared" si="81"/>
        <v>1.20370856</v>
      </c>
      <c r="J957" s="138" t="e">
        <f t="shared" si="82"/>
        <v>#DIV/0!</v>
      </c>
      <c r="K957" s="50"/>
      <c r="L957" s="50"/>
      <c r="M957" s="305" t="s">
        <v>1056</v>
      </c>
    </row>
    <row r="958" spans="1:13" s="34" customFormat="1" ht="63">
      <c r="A958" s="153" t="s">
        <v>114</v>
      </c>
      <c r="B958" s="59" t="s">
        <v>973</v>
      </c>
      <c r="C958" s="53">
        <v>0.7594277984000001</v>
      </c>
      <c r="D958" s="69">
        <v>0</v>
      </c>
      <c r="E958" s="53">
        <v>0.7204107000000001</v>
      </c>
      <c r="F958" s="53">
        <v>0.6435828800000001</v>
      </c>
      <c r="G958" s="69">
        <v>0</v>
      </c>
      <c r="H958" s="68">
        <f t="shared" si="80"/>
        <v>0.039017098400000005</v>
      </c>
      <c r="I958" s="68">
        <f t="shared" si="81"/>
        <v>0.7204107000000001</v>
      </c>
      <c r="J958" s="138" t="e">
        <f t="shared" si="82"/>
        <v>#DIV/0!</v>
      </c>
      <c r="K958" s="50"/>
      <c r="L958" s="50"/>
      <c r="M958" s="305" t="s">
        <v>1056</v>
      </c>
    </row>
    <row r="959" spans="1:13" s="34" customFormat="1" ht="47.25">
      <c r="A959" s="153" t="s">
        <v>114</v>
      </c>
      <c r="B959" s="59" t="s">
        <v>974</v>
      </c>
      <c r="C959" s="53">
        <v>1.3414291329999999</v>
      </c>
      <c r="D959" s="69">
        <v>0</v>
      </c>
      <c r="E959" s="53">
        <v>1.2725105700000001</v>
      </c>
      <c r="F959" s="53">
        <v>1.13680435</v>
      </c>
      <c r="G959" s="69">
        <v>0</v>
      </c>
      <c r="H959" s="68">
        <f t="shared" si="80"/>
        <v>0.06891856299999977</v>
      </c>
      <c r="I959" s="68">
        <f t="shared" si="81"/>
        <v>1.2725105700000001</v>
      </c>
      <c r="J959" s="138" t="e">
        <f t="shared" si="82"/>
        <v>#DIV/0!</v>
      </c>
      <c r="K959" s="50"/>
      <c r="L959" s="50"/>
      <c r="M959" s="305" t="s">
        <v>1056</v>
      </c>
    </row>
    <row r="960" spans="1:13" s="34" customFormat="1" ht="15.75">
      <c r="A960" s="153"/>
      <c r="B960" s="151" t="s">
        <v>109</v>
      </c>
      <c r="C960" s="69"/>
      <c r="D960" s="69">
        <v>0</v>
      </c>
      <c r="E960" s="69">
        <v>0</v>
      </c>
      <c r="F960" s="69"/>
      <c r="G960" s="69"/>
      <c r="H960" s="69"/>
      <c r="I960" s="68"/>
      <c r="J960" s="138"/>
      <c r="K960" s="50"/>
      <c r="L960" s="50"/>
      <c r="M960" s="305"/>
    </row>
    <row r="961" spans="1:13" s="34" customFormat="1" ht="31.5">
      <c r="A961" s="153" t="s">
        <v>115</v>
      </c>
      <c r="B961" s="59" t="s">
        <v>233</v>
      </c>
      <c r="C961" s="53">
        <v>5.16689359</v>
      </c>
      <c r="D961" s="69">
        <v>5.16729758</v>
      </c>
      <c r="E961" s="53">
        <v>5.166893589999999</v>
      </c>
      <c r="F961" s="69">
        <v>0.118919</v>
      </c>
      <c r="G961" s="69">
        <v>4.834576</v>
      </c>
      <c r="H961" s="68">
        <f aca="true" t="shared" si="83" ref="H961:H972">C961-E961</f>
        <v>0</v>
      </c>
      <c r="I961" s="68">
        <f aca="true" t="shared" si="84" ref="I961:I972">E961-D961</f>
        <v>-0.00040399000000057583</v>
      </c>
      <c r="J961" s="138">
        <f aca="true" t="shared" si="85" ref="J961:J972">E961/D961</f>
        <v>0.9999218179340853</v>
      </c>
      <c r="K961" s="50"/>
      <c r="L961" s="50"/>
      <c r="M961" s="305"/>
    </row>
    <row r="962" spans="1:13" s="34" customFormat="1" ht="47.25">
      <c r="A962" s="153" t="s">
        <v>115</v>
      </c>
      <c r="B962" s="59" t="s">
        <v>975</v>
      </c>
      <c r="C962" s="53">
        <v>0.324</v>
      </c>
      <c r="D962" s="69">
        <v>0.3245</v>
      </c>
      <c r="E962" s="53">
        <v>0.294233</v>
      </c>
      <c r="F962" s="69">
        <v>0.24935</v>
      </c>
      <c r="G962" s="69">
        <v>0.24935</v>
      </c>
      <c r="H962" s="68">
        <f t="shared" si="83"/>
        <v>0.029766999999999988</v>
      </c>
      <c r="I962" s="68">
        <f t="shared" si="84"/>
        <v>-0.03026699999999999</v>
      </c>
      <c r="J962" s="138">
        <f t="shared" si="85"/>
        <v>0.9067272727272727</v>
      </c>
      <c r="K962" s="50"/>
      <c r="L962" s="50"/>
      <c r="M962" s="305" t="s">
        <v>1017</v>
      </c>
    </row>
    <row r="963" spans="1:13" s="34" customFormat="1" ht="47.25">
      <c r="A963" s="153" t="s">
        <v>115</v>
      </c>
      <c r="B963" s="59" t="s">
        <v>976</v>
      </c>
      <c r="C963" s="53">
        <v>0.188</v>
      </c>
      <c r="D963" s="69">
        <v>0.1888</v>
      </c>
      <c r="E963" s="53">
        <v>0.14577837999999999</v>
      </c>
      <c r="F963" s="69">
        <v>0.123541</v>
      </c>
      <c r="G963" s="69">
        <v>0.123541</v>
      </c>
      <c r="H963" s="68">
        <f t="shared" si="83"/>
        <v>0.042221620000000015</v>
      </c>
      <c r="I963" s="68">
        <f t="shared" si="84"/>
        <v>-0.04302162000000001</v>
      </c>
      <c r="J963" s="138">
        <f t="shared" si="85"/>
        <v>0.7721312499999999</v>
      </c>
      <c r="K963" s="50"/>
      <c r="L963" s="50"/>
      <c r="M963" s="305" t="s">
        <v>1017</v>
      </c>
    </row>
    <row r="964" spans="1:13" s="34" customFormat="1" ht="63">
      <c r="A964" s="153" t="s">
        <v>115</v>
      </c>
      <c r="B964" s="59" t="s">
        <v>977</v>
      </c>
      <c r="C964" s="53">
        <v>1.01</v>
      </c>
      <c r="D964" s="69">
        <v>1.007457</v>
      </c>
      <c r="E964" s="53">
        <v>0.94791378</v>
      </c>
      <c r="F964" s="69">
        <v>0.80331676</v>
      </c>
      <c r="G964" s="69">
        <v>0.80331676</v>
      </c>
      <c r="H964" s="68">
        <f t="shared" si="83"/>
        <v>0.06208621999999997</v>
      </c>
      <c r="I964" s="68">
        <f t="shared" si="84"/>
        <v>-0.05954322000000001</v>
      </c>
      <c r="J964" s="138">
        <f t="shared" si="85"/>
        <v>0.9408975072881522</v>
      </c>
      <c r="K964" s="50"/>
      <c r="L964" s="50"/>
      <c r="M964" s="305" t="s">
        <v>1017</v>
      </c>
    </row>
    <row r="965" spans="1:13" s="34" customFormat="1" ht="47.25">
      <c r="A965" s="153" t="s">
        <v>115</v>
      </c>
      <c r="B965" s="59" t="s">
        <v>978</v>
      </c>
      <c r="C965" s="53">
        <v>0</v>
      </c>
      <c r="D965" s="69">
        <v>0</v>
      </c>
      <c r="E965" s="53">
        <v>0</v>
      </c>
      <c r="F965" s="69">
        <v>0</v>
      </c>
      <c r="G965" s="69">
        <v>0</v>
      </c>
      <c r="H965" s="68">
        <f t="shared" si="83"/>
        <v>0</v>
      </c>
      <c r="I965" s="68">
        <f t="shared" si="84"/>
        <v>0</v>
      </c>
      <c r="J965" s="138" t="e">
        <f t="shared" si="85"/>
        <v>#DIV/0!</v>
      </c>
      <c r="K965" s="50"/>
      <c r="L965" s="50"/>
      <c r="M965" s="305"/>
    </row>
    <row r="966" spans="1:13" s="34" customFormat="1" ht="47.25">
      <c r="A966" s="153" t="s">
        <v>115</v>
      </c>
      <c r="B966" s="59" t="s">
        <v>979</v>
      </c>
      <c r="C966" s="53">
        <v>0.5345399999999999</v>
      </c>
      <c r="D966" s="69">
        <v>0.49914</v>
      </c>
      <c r="E966" s="53">
        <v>0.49880369999999996</v>
      </c>
      <c r="F966" s="69">
        <v>0.422715</v>
      </c>
      <c r="G966" s="69">
        <v>0.452715</v>
      </c>
      <c r="H966" s="68">
        <f t="shared" si="83"/>
        <v>0.03573629999999994</v>
      </c>
      <c r="I966" s="68">
        <f t="shared" si="84"/>
        <v>-0.0003363000000000116</v>
      </c>
      <c r="J966" s="138">
        <f t="shared" si="85"/>
        <v>0.9993262411347518</v>
      </c>
      <c r="K966" s="50"/>
      <c r="L966" s="50"/>
      <c r="M966" s="305"/>
    </row>
    <row r="967" spans="1:13" s="34" customFormat="1" ht="47.25">
      <c r="A967" s="153" t="s">
        <v>115</v>
      </c>
      <c r="B967" s="59" t="s">
        <v>980</v>
      </c>
      <c r="C967" s="53">
        <v>0.29263999999999996</v>
      </c>
      <c r="D967" s="69">
        <v>0.2926399999999999</v>
      </c>
      <c r="E967" s="53">
        <v>0.2921621</v>
      </c>
      <c r="F967" s="69">
        <v>0.247595</v>
      </c>
      <c r="G967" s="69">
        <v>0.247595</v>
      </c>
      <c r="H967" s="68">
        <f t="shared" si="83"/>
        <v>0.00047789999999997557</v>
      </c>
      <c r="I967" s="68">
        <f t="shared" si="84"/>
        <v>-0.00047789999999992006</v>
      </c>
      <c r="J967" s="138">
        <f t="shared" si="85"/>
        <v>0.9983669354838712</v>
      </c>
      <c r="K967" s="50"/>
      <c r="L967" s="50"/>
      <c r="M967" s="305"/>
    </row>
    <row r="968" spans="1:13" s="34" customFormat="1" ht="47.25">
      <c r="A968" s="153" t="s">
        <v>115</v>
      </c>
      <c r="B968" s="59" t="s">
        <v>981</v>
      </c>
      <c r="C968" s="53">
        <v>0.21711999999999998</v>
      </c>
      <c r="D968" s="69">
        <v>0.21711999999999998</v>
      </c>
      <c r="E968" s="53">
        <v>0.2163336716</v>
      </c>
      <c r="F968" s="69">
        <v>0.18333362</v>
      </c>
      <c r="G968" s="69">
        <v>0.18333362</v>
      </c>
      <c r="H968" s="68">
        <f t="shared" si="83"/>
        <v>0.0007863283999999804</v>
      </c>
      <c r="I968" s="68">
        <f t="shared" si="84"/>
        <v>-0.0007863283999999804</v>
      </c>
      <c r="J968" s="138">
        <f t="shared" si="85"/>
        <v>0.9963783695652175</v>
      </c>
      <c r="K968" s="50"/>
      <c r="L968" s="50"/>
      <c r="M968" s="305"/>
    </row>
    <row r="969" spans="1:13" s="34" customFormat="1" ht="47.25">
      <c r="A969" s="153" t="s">
        <v>115</v>
      </c>
      <c r="B969" s="59" t="s">
        <v>982</v>
      </c>
      <c r="C969" s="53">
        <v>0.18997999999999998</v>
      </c>
      <c r="D969" s="69">
        <v>0.18048099999999997</v>
      </c>
      <c r="E969" s="53">
        <v>0.1895074</v>
      </c>
      <c r="F969" s="69">
        <v>0.16059949</v>
      </c>
      <c r="G969" s="69">
        <v>0.16059949</v>
      </c>
      <c r="H969" s="68">
        <f t="shared" si="83"/>
        <v>0.0004725999999999897</v>
      </c>
      <c r="I969" s="68">
        <f t="shared" si="84"/>
        <v>0.009026400000000018</v>
      </c>
      <c r="J969" s="138">
        <f t="shared" si="85"/>
        <v>1.0500130207611882</v>
      </c>
      <c r="K969" s="50"/>
      <c r="L969" s="50"/>
      <c r="M969" s="305"/>
    </row>
    <row r="970" spans="1:13" s="34" customFormat="1" ht="47.25">
      <c r="A970" s="153" t="s">
        <v>115</v>
      </c>
      <c r="B970" s="59" t="s">
        <v>983</v>
      </c>
      <c r="C970" s="53">
        <v>0.29263999999999996</v>
      </c>
      <c r="D970" s="69">
        <v>0.2780079999999999</v>
      </c>
      <c r="E970" s="53">
        <v>0.2921621</v>
      </c>
      <c r="F970" s="69">
        <v>0.247595</v>
      </c>
      <c r="G970" s="69">
        <v>0.247595</v>
      </c>
      <c r="H970" s="68">
        <f t="shared" si="83"/>
        <v>0.00047789999999997557</v>
      </c>
      <c r="I970" s="68">
        <f t="shared" si="84"/>
        <v>0.014154100000000058</v>
      </c>
      <c r="J970" s="138">
        <f t="shared" si="85"/>
        <v>1.0509125636672327</v>
      </c>
      <c r="K970" s="50"/>
      <c r="L970" s="50"/>
      <c r="M970" s="305"/>
    </row>
    <row r="971" spans="1:13" s="34" customFormat="1" ht="47.25">
      <c r="A971" s="153" t="s">
        <v>115</v>
      </c>
      <c r="B971" s="59" t="s">
        <v>984</v>
      </c>
      <c r="C971" s="53">
        <v>0</v>
      </c>
      <c r="D971" s="69">
        <v>0</v>
      </c>
      <c r="E971" s="53">
        <v>0</v>
      </c>
      <c r="F971" s="69">
        <v>0.05753406</v>
      </c>
      <c r="G971" s="69">
        <v>0.05753406</v>
      </c>
      <c r="H971" s="68">
        <f t="shared" si="83"/>
        <v>0</v>
      </c>
      <c r="I971" s="68">
        <f t="shared" si="84"/>
        <v>0</v>
      </c>
      <c r="J971" s="138" t="e">
        <f t="shared" si="85"/>
        <v>#DIV/0!</v>
      </c>
      <c r="K971" s="50"/>
      <c r="L971" s="50"/>
      <c r="M971" s="305"/>
    </row>
    <row r="972" spans="1:13" s="34" customFormat="1" ht="47.25">
      <c r="A972" s="153" t="s">
        <v>115</v>
      </c>
      <c r="B972" s="59" t="s">
        <v>985</v>
      </c>
      <c r="C972" s="53">
        <v>0.19942000000000001</v>
      </c>
      <c r="D972" s="69">
        <v>0.20001</v>
      </c>
      <c r="E972" s="53">
        <v>0.199507</v>
      </c>
      <c r="F972" s="69">
        <v>0.16907373</v>
      </c>
      <c r="G972" s="69">
        <v>0.16907373</v>
      </c>
      <c r="H972" s="68">
        <f t="shared" si="83"/>
        <v>-8.699999999997599E-05</v>
      </c>
      <c r="I972" s="68">
        <f t="shared" si="84"/>
        <v>-0.0005030000000000034</v>
      </c>
      <c r="J972" s="138">
        <f t="shared" si="85"/>
        <v>0.9974851257437128</v>
      </c>
      <c r="K972" s="50"/>
      <c r="L972" s="50"/>
      <c r="M972" s="305"/>
    </row>
    <row r="973" spans="1:13" s="34" customFormat="1" ht="15.75">
      <c r="A973" s="153"/>
      <c r="B973" s="151" t="s">
        <v>110</v>
      </c>
      <c r="C973" s="69"/>
      <c r="D973" s="69">
        <v>0</v>
      </c>
      <c r="E973" s="69">
        <v>0</v>
      </c>
      <c r="F973" s="69"/>
      <c r="G973" s="69"/>
      <c r="H973" s="69"/>
      <c r="I973" s="68"/>
      <c r="J973" s="138"/>
      <c r="K973" s="50"/>
      <c r="L973" s="50"/>
      <c r="M973" s="305"/>
    </row>
    <row r="974" spans="1:13" s="34" customFormat="1" ht="31.5">
      <c r="A974" s="153" t="s">
        <v>116</v>
      </c>
      <c r="B974" s="59" t="s">
        <v>986</v>
      </c>
      <c r="C974" s="53">
        <v>181.691225</v>
      </c>
      <c r="D974" s="69">
        <v>57.982336</v>
      </c>
      <c r="E974" s="53">
        <v>72.44791096</v>
      </c>
      <c r="F974" s="69">
        <v>43.00095699999999</v>
      </c>
      <c r="G974" s="69">
        <v>0</v>
      </c>
      <c r="H974" s="68">
        <f>C974-E974</f>
        <v>109.24331404</v>
      </c>
      <c r="I974" s="68">
        <f>E974-D974</f>
        <v>14.465574960000005</v>
      </c>
      <c r="J974" s="138">
        <f>E974/D974</f>
        <v>1.2494824451363948</v>
      </c>
      <c r="K974" s="50"/>
      <c r="L974" s="50"/>
      <c r="M974" s="305" t="s">
        <v>1057</v>
      </c>
    </row>
    <row r="975" spans="1:13" s="34" customFormat="1" ht="47.25">
      <c r="A975" s="153" t="s">
        <v>116</v>
      </c>
      <c r="B975" s="59" t="s">
        <v>987</v>
      </c>
      <c r="C975" s="53">
        <v>0</v>
      </c>
      <c r="D975" s="69">
        <v>0</v>
      </c>
      <c r="E975" s="53">
        <v>0</v>
      </c>
      <c r="F975" s="69">
        <v>1.4337274</v>
      </c>
      <c r="G975" s="69">
        <v>0</v>
      </c>
      <c r="H975" s="68">
        <f>C975-E975</f>
        <v>0</v>
      </c>
      <c r="I975" s="68">
        <f>E975-D975</f>
        <v>0</v>
      </c>
      <c r="J975" s="138" t="e">
        <f>E975/D975</f>
        <v>#DIV/0!</v>
      </c>
      <c r="K975" s="50"/>
      <c r="L975" s="50"/>
      <c r="M975" s="305"/>
    </row>
    <row r="976" spans="1:13" s="34" customFormat="1" ht="63">
      <c r="A976" s="153" t="s">
        <v>116</v>
      </c>
      <c r="B976" s="59" t="s">
        <v>988</v>
      </c>
      <c r="C976" s="53">
        <v>0</v>
      </c>
      <c r="D976" s="69">
        <v>0</v>
      </c>
      <c r="E976" s="53">
        <v>0</v>
      </c>
      <c r="F976" s="69">
        <v>1.4345934</v>
      </c>
      <c r="G976" s="69">
        <v>0</v>
      </c>
      <c r="H976" s="68">
        <f>C976-E976</f>
        <v>0</v>
      </c>
      <c r="I976" s="68">
        <f>E976-D976</f>
        <v>0</v>
      </c>
      <c r="J976" s="138" t="e">
        <f>E976/D976</f>
        <v>#DIV/0!</v>
      </c>
      <c r="K976" s="50"/>
      <c r="L976" s="50"/>
      <c r="M976" s="305"/>
    </row>
    <row r="977" spans="1:13" s="34" customFormat="1" ht="15.75">
      <c r="A977" s="76" t="s">
        <v>102</v>
      </c>
      <c r="B977" s="87" t="s">
        <v>103</v>
      </c>
      <c r="C977" s="131">
        <f aca="true" t="shared" si="86" ref="C977:I977">SUM(C979:C985)</f>
        <v>104.52845094</v>
      </c>
      <c r="D977" s="131">
        <f t="shared" si="86"/>
        <v>150.11907496</v>
      </c>
      <c r="E977" s="131">
        <f t="shared" si="86"/>
        <v>102.58615160000001</v>
      </c>
      <c r="F977" s="131">
        <f t="shared" si="86"/>
        <v>86.937</v>
      </c>
      <c r="G977" s="131">
        <f t="shared" si="86"/>
        <v>86.93661996</v>
      </c>
      <c r="H977" s="131">
        <f t="shared" si="86"/>
        <v>1.942299339999991</v>
      </c>
      <c r="I977" s="131">
        <f t="shared" si="86"/>
        <v>-47.53292335999999</v>
      </c>
      <c r="J977" s="138">
        <f>E977/D977</f>
        <v>0.6833651994414075</v>
      </c>
      <c r="K977" s="80"/>
      <c r="L977" s="80"/>
      <c r="M977" s="310"/>
    </row>
    <row r="978" spans="1:13" s="34" customFormat="1" ht="15.75">
      <c r="A978" s="75"/>
      <c r="B978" s="36" t="s">
        <v>105</v>
      </c>
      <c r="C978" s="69"/>
      <c r="D978" s="69"/>
      <c r="E978" s="69"/>
      <c r="F978" s="69"/>
      <c r="G978" s="69"/>
      <c r="H978" s="69"/>
      <c r="I978" s="68"/>
      <c r="J978" s="138"/>
      <c r="K978" s="50"/>
      <c r="L978" s="50"/>
      <c r="M978" s="305"/>
    </row>
    <row r="979" spans="1:15" s="34" customFormat="1" ht="31.5">
      <c r="A979" s="35" t="s">
        <v>111</v>
      </c>
      <c r="B979" s="29" t="s">
        <v>989</v>
      </c>
      <c r="C979" s="52">
        <v>0</v>
      </c>
      <c r="D979" s="68">
        <v>0.030208</v>
      </c>
      <c r="E979" s="52">
        <v>0</v>
      </c>
      <c r="F979" s="68">
        <v>0</v>
      </c>
      <c r="G979" s="68">
        <v>0</v>
      </c>
      <c r="H979" s="68">
        <f>C979-E979</f>
        <v>0</v>
      </c>
      <c r="I979" s="68">
        <f>E979-D979</f>
        <v>-0.030208</v>
      </c>
      <c r="J979" s="138">
        <f>E979/D979</f>
        <v>0</v>
      </c>
      <c r="K979" s="53"/>
      <c r="L979" s="53"/>
      <c r="M979" s="305" t="s">
        <v>1017</v>
      </c>
      <c r="O979" s="34" t="s">
        <v>111</v>
      </c>
    </row>
    <row r="980" spans="1:15" s="34" customFormat="1" ht="31.5">
      <c r="A980" s="35" t="s">
        <v>111</v>
      </c>
      <c r="B980" s="29" t="s">
        <v>990</v>
      </c>
      <c r="C980" s="52">
        <v>0</v>
      </c>
      <c r="D980" s="68">
        <v>0.030208</v>
      </c>
      <c r="E980" s="52">
        <v>0</v>
      </c>
      <c r="F980" s="68">
        <v>0</v>
      </c>
      <c r="G980" s="68">
        <v>0</v>
      </c>
      <c r="H980" s="68">
        <f>C980-E980</f>
        <v>0</v>
      </c>
      <c r="I980" s="68">
        <f>E980-D980</f>
        <v>-0.030208</v>
      </c>
      <c r="J980" s="138">
        <f>E980/D980</f>
        <v>0</v>
      </c>
      <c r="K980" s="53"/>
      <c r="L980" s="53"/>
      <c r="M980" s="305" t="s">
        <v>1017</v>
      </c>
      <c r="O980" s="34" t="s">
        <v>111</v>
      </c>
    </row>
    <row r="981" spans="1:13" s="34" customFormat="1" ht="31.5">
      <c r="A981" s="35" t="s">
        <v>111</v>
      </c>
      <c r="B981" s="29" t="s">
        <v>991</v>
      </c>
      <c r="C981" s="52">
        <v>0</v>
      </c>
      <c r="D981" s="68">
        <v>0.030208</v>
      </c>
      <c r="E981" s="52">
        <v>0</v>
      </c>
      <c r="F981" s="68">
        <v>0</v>
      </c>
      <c r="G981" s="68">
        <v>0</v>
      </c>
      <c r="H981" s="68">
        <f>C981-E981</f>
        <v>0</v>
      </c>
      <c r="I981" s="68">
        <f>E981-D981</f>
        <v>-0.030208</v>
      </c>
      <c r="J981" s="138">
        <f>E981/D981</f>
        <v>0</v>
      </c>
      <c r="K981" s="53"/>
      <c r="L981" s="53"/>
      <c r="M981" s="305" t="s">
        <v>1017</v>
      </c>
    </row>
    <row r="982" spans="1:15" s="34" customFormat="1" ht="31.5">
      <c r="A982" s="35" t="s">
        <v>111</v>
      </c>
      <c r="B982" s="29" t="s">
        <v>992</v>
      </c>
      <c r="C982" s="52">
        <v>0</v>
      </c>
      <c r="D982" s="68">
        <v>45.49999996</v>
      </c>
      <c r="E982" s="52">
        <v>0</v>
      </c>
      <c r="F982" s="68">
        <v>0</v>
      </c>
      <c r="G982" s="68">
        <v>0</v>
      </c>
      <c r="H982" s="68">
        <f>C982-E982</f>
        <v>0</v>
      </c>
      <c r="I982" s="68">
        <f>E982-D982</f>
        <v>-45.49999996</v>
      </c>
      <c r="J982" s="138">
        <f>E982/D982</f>
        <v>0</v>
      </c>
      <c r="K982" s="53"/>
      <c r="L982" s="53"/>
      <c r="M982" s="305" t="s">
        <v>1017</v>
      </c>
      <c r="O982" s="34" t="s">
        <v>111</v>
      </c>
    </row>
    <row r="983" spans="1:13" s="34" customFormat="1" ht="15.75">
      <c r="A983" s="35"/>
      <c r="B983" s="36" t="s">
        <v>106</v>
      </c>
      <c r="C983" s="67"/>
      <c r="D983" s="67"/>
      <c r="E983" s="67"/>
      <c r="F983" s="67"/>
      <c r="G983" s="67"/>
      <c r="H983" s="68"/>
      <c r="I983" s="68"/>
      <c r="J983" s="138"/>
      <c r="K983" s="53"/>
      <c r="L983" s="53"/>
      <c r="M983" s="305"/>
    </row>
    <row r="984" spans="1:15" s="34" customFormat="1" ht="63">
      <c r="A984" s="35" t="s">
        <v>112</v>
      </c>
      <c r="B984" s="45" t="s">
        <v>993</v>
      </c>
      <c r="C984" s="52">
        <v>104.52845094</v>
      </c>
      <c r="D984" s="68">
        <v>104.528451</v>
      </c>
      <c r="E984" s="52">
        <v>102.58615160000001</v>
      </c>
      <c r="F984" s="68">
        <v>86.937</v>
      </c>
      <c r="G984" s="68">
        <v>86.93661996</v>
      </c>
      <c r="H984" s="68">
        <f>C984-E984</f>
        <v>1.942299339999991</v>
      </c>
      <c r="I984" s="68">
        <f>E984-D984</f>
        <v>-1.942299399999996</v>
      </c>
      <c r="J984" s="138">
        <f>E984/D984</f>
        <v>0.9814184618501618</v>
      </c>
      <c r="K984" s="51"/>
      <c r="L984" s="51"/>
      <c r="M984" s="311"/>
      <c r="O984" s="34" t="s">
        <v>112</v>
      </c>
    </row>
    <row r="985" spans="1:13" s="34" customFormat="1" ht="15.75">
      <c r="A985" s="35"/>
      <c r="B985" s="43"/>
      <c r="C985" s="69"/>
      <c r="D985" s="69"/>
      <c r="E985" s="69"/>
      <c r="F985" s="69"/>
      <c r="G985" s="69"/>
      <c r="H985" s="69"/>
      <c r="I985" s="68"/>
      <c r="J985" s="138"/>
      <c r="K985" s="53"/>
      <c r="L985" s="53"/>
      <c r="M985" s="305"/>
    </row>
    <row r="986" spans="1:13" s="49" customFormat="1" ht="15.75">
      <c r="A986" s="90" t="s">
        <v>104</v>
      </c>
      <c r="B986" s="87" t="s">
        <v>120</v>
      </c>
      <c r="C986" s="132"/>
      <c r="D986" s="132"/>
      <c r="E986" s="132"/>
      <c r="F986" s="132"/>
      <c r="G986" s="132"/>
      <c r="H986" s="132"/>
      <c r="I986" s="132"/>
      <c r="J986" s="138"/>
      <c r="K986" s="91"/>
      <c r="L986" s="91"/>
      <c r="M986" s="314"/>
    </row>
    <row r="987" spans="1:20" s="49" customFormat="1" ht="18.75">
      <c r="A987" s="143" t="s">
        <v>121</v>
      </c>
      <c r="B987" s="144" t="s">
        <v>122</v>
      </c>
      <c r="C987" s="133">
        <f aca="true" t="shared" si="87" ref="C987:I987">SUM(C988:C993)</f>
        <v>0</v>
      </c>
      <c r="D987" s="133">
        <f t="shared" si="87"/>
        <v>311.5229218</v>
      </c>
      <c r="E987" s="133">
        <f t="shared" si="87"/>
        <v>261.292030577</v>
      </c>
      <c r="F987" s="133">
        <f t="shared" si="87"/>
        <v>0</v>
      </c>
      <c r="G987" s="133">
        <f t="shared" si="87"/>
        <v>0</v>
      </c>
      <c r="H987" s="133">
        <f t="shared" si="87"/>
        <v>0</v>
      </c>
      <c r="I987" s="133">
        <f t="shared" si="87"/>
        <v>-50.230891223000015</v>
      </c>
      <c r="J987" s="138">
        <f aca="true" t="shared" si="88" ref="J987:J993">E987/D987</f>
        <v>0.8387569976142923</v>
      </c>
      <c r="K987" s="145"/>
      <c r="L987" s="145"/>
      <c r="M987" s="315"/>
      <c r="Q987" s="34"/>
      <c r="R987" s="34"/>
      <c r="S987" s="34"/>
      <c r="T987" s="34"/>
    </row>
    <row r="988" spans="1:15" s="72" customFormat="1" ht="15.75">
      <c r="A988" s="37" t="s">
        <v>112</v>
      </c>
      <c r="B988" s="135" t="s">
        <v>106</v>
      </c>
      <c r="C988" s="51"/>
      <c r="D988" s="67">
        <v>97.108537</v>
      </c>
      <c r="E988" s="51">
        <v>51.95124672</v>
      </c>
      <c r="F988" s="67">
        <v>0</v>
      </c>
      <c r="G988" s="67">
        <v>0</v>
      </c>
      <c r="H988" s="68"/>
      <c r="I988" s="68">
        <f aca="true" t="shared" si="89" ref="I988:I993">E988-D988</f>
        <v>-45.15729028</v>
      </c>
      <c r="J988" s="138">
        <f t="shared" si="88"/>
        <v>0.5349812521632367</v>
      </c>
      <c r="K988" s="53"/>
      <c r="L988" s="53"/>
      <c r="M988" s="316"/>
      <c r="O988" s="72" t="s">
        <v>111</v>
      </c>
    </row>
    <row r="989" spans="1:15" s="72" customFormat="1" ht="15.75">
      <c r="A989" s="37" t="s">
        <v>113</v>
      </c>
      <c r="B989" s="36" t="s">
        <v>107</v>
      </c>
      <c r="C989" s="51"/>
      <c r="D989" s="67">
        <v>152.864</v>
      </c>
      <c r="E989" s="51">
        <v>155.32854057999998</v>
      </c>
      <c r="F989" s="67">
        <v>0</v>
      </c>
      <c r="G989" s="67">
        <v>0</v>
      </c>
      <c r="H989" s="68"/>
      <c r="I989" s="68">
        <f t="shared" si="89"/>
        <v>2.4645405799999764</v>
      </c>
      <c r="J989" s="138">
        <f t="shared" si="88"/>
        <v>1.016122439423278</v>
      </c>
      <c r="K989" s="51"/>
      <c r="L989" s="51"/>
      <c r="M989" s="317"/>
      <c r="O989" s="72" t="s">
        <v>112</v>
      </c>
    </row>
    <row r="990" spans="1:15" s="34" customFormat="1" ht="15.75">
      <c r="A990" s="37" t="s">
        <v>114</v>
      </c>
      <c r="B990" s="135" t="s">
        <v>108</v>
      </c>
      <c r="C990" s="53"/>
      <c r="D990" s="69">
        <v>12.277659999999997</v>
      </c>
      <c r="E990" s="53">
        <v>8.402112087000003</v>
      </c>
      <c r="F990" s="69">
        <v>0</v>
      </c>
      <c r="G990" s="69">
        <v>0</v>
      </c>
      <c r="H990" s="68"/>
      <c r="I990" s="68">
        <f t="shared" si="89"/>
        <v>-3.875547912999995</v>
      </c>
      <c r="J990" s="138">
        <f t="shared" si="88"/>
        <v>0.684341485836878</v>
      </c>
      <c r="K990" s="53"/>
      <c r="L990" s="53"/>
      <c r="M990" s="316"/>
      <c r="O990" s="34" t="s">
        <v>115</v>
      </c>
    </row>
    <row r="991" spans="1:15" s="34" customFormat="1" ht="15.75">
      <c r="A991" s="35" t="s">
        <v>115</v>
      </c>
      <c r="B991" s="36" t="s">
        <v>109</v>
      </c>
      <c r="C991" s="69"/>
      <c r="D991" s="69">
        <v>29.136999999999997</v>
      </c>
      <c r="E991" s="53">
        <v>29.123598189999996</v>
      </c>
      <c r="F991" s="69">
        <v>0</v>
      </c>
      <c r="G991" s="69">
        <v>0</v>
      </c>
      <c r="H991" s="68"/>
      <c r="I991" s="68">
        <f t="shared" si="89"/>
        <v>-0.01340181000000129</v>
      </c>
      <c r="J991" s="138">
        <f t="shared" si="88"/>
        <v>0.9995400415279541</v>
      </c>
      <c r="K991" s="53"/>
      <c r="L991" s="53"/>
      <c r="M991" s="305"/>
      <c r="O991" s="34" t="s">
        <v>113</v>
      </c>
    </row>
    <row r="992" spans="1:15" s="34" customFormat="1" ht="15.75">
      <c r="A992" s="35" t="s">
        <v>116</v>
      </c>
      <c r="B992" s="36" t="s">
        <v>110</v>
      </c>
      <c r="C992" s="53"/>
      <c r="D992" s="69">
        <v>3.6487247999999988</v>
      </c>
      <c r="E992" s="53">
        <v>0</v>
      </c>
      <c r="F992" s="69">
        <v>0</v>
      </c>
      <c r="G992" s="69">
        <v>0</v>
      </c>
      <c r="H992" s="68"/>
      <c r="I992" s="68">
        <f t="shared" si="89"/>
        <v>-3.6487247999999988</v>
      </c>
      <c r="J992" s="138">
        <f t="shared" si="88"/>
        <v>0</v>
      </c>
      <c r="K992" s="58"/>
      <c r="L992" s="58"/>
      <c r="M992" s="312"/>
      <c r="O992" s="34" t="s">
        <v>114</v>
      </c>
    </row>
    <row r="993" spans="1:15" s="34" customFormat="1" ht="15.75">
      <c r="A993" s="35" t="s">
        <v>118</v>
      </c>
      <c r="B993" s="74" t="s">
        <v>117</v>
      </c>
      <c r="C993" s="53"/>
      <c r="D993" s="69">
        <v>16.487</v>
      </c>
      <c r="E993" s="53">
        <v>16.486532999999998</v>
      </c>
      <c r="F993" s="69">
        <v>0</v>
      </c>
      <c r="G993" s="69">
        <v>0</v>
      </c>
      <c r="H993" s="68"/>
      <c r="I993" s="68">
        <f t="shared" si="89"/>
        <v>-0.0004670000000004393</v>
      </c>
      <c r="J993" s="138">
        <f t="shared" si="88"/>
        <v>0.9999716746527567</v>
      </c>
      <c r="K993" s="53"/>
      <c r="L993" s="53"/>
      <c r="M993" s="305"/>
      <c r="O993" s="34" t="s">
        <v>116</v>
      </c>
    </row>
    <row r="994" spans="1:13" s="72" customFormat="1" ht="15.75">
      <c r="A994" s="139"/>
      <c r="B994" s="140"/>
      <c r="C994" s="141"/>
      <c r="D994" s="141"/>
      <c r="E994" s="141"/>
      <c r="F994" s="141"/>
      <c r="G994" s="141"/>
      <c r="H994" s="134"/>
      <c r="I994" s="134"/>
      <c r="J994" s="161"/>
      <c r="K994" s="142"/>
      <c r="L994" s="142"/>
      <c r="M994" s="318"/>
    </row>
    <row r="995" spans="1:13" ht="15.75">
      <c r="A995" s="279" t="s">
        <v>18</v>
      </c>
      <c r="B995" s="279"/>
      <c r="C995" s="71"/>
      <c r="D995" s="71"/>
      <c r="E995" s="71"/>
      <c r="F995" s="71"/>
      <c r="G995" s="71"/>
      <c r="H995" s="71"/>
      <c r="I995" s="71"/>
      <c r="J995" s="162"/>
      <c r="K995" s="57"/>
      <c r="L995" s="57"/>
      <c r="M995" s="319"/>
    </row>
    <row r="996" spans="1:13" ht="31.5">
      <c r="A996" s="9"/>
      <c r="B996" s="9" t="s">
        <v>23</v>
      </c>
      <c r="C996" s="60"/>
      <c r="D996" s="71"/>
      <c r="E996" s="71"/>
      <c r="F996" s="71"/>
      <c r="G996" s="71"/>
      <c r="H996" s="71"/>
      <c r="I996" s="71"/>
      <c r="J996" s="163"/>
      <c r="K996" s="57"/>
      <c r="L996" s="57"/>
      <c r="M996" s="319"/>
    </row>
    <row r="997" spans="1:13" ht="15.75">
      <c r="A997" s="3">
        <v>1</v>
      </c>
      <c r="B997" s="2" t="s">
        <v>13</v>
      </c>
      <c r="C997" s="71"/>
      <c r="D997" s="71"/>
      <c r="E997" s="71"/>
      <c r="F997" s="71"/>
      <c r="G997" s="71"/>
      <c r="H997" s="71"/>
      <c r="I997" s="71"/>
      <c r="J997" s="28"/>
      <c r="K997" s="57"/>
      <c r="L997" s="57"/>
      <c r="M997" s="319"/>
    </row>
    <row r="998" spans="1:13" ht="15.75">
      <c r="A998" s="3">
        <v>2</v>
      </c>
      <c r="B998" s="2" t="s">
        <v>15</v>
      </c>
      <c r="C998" s="71"/>
      <c r="D998" s="71"/>
      <c r="E998" s="71"/>
      <c r="F998" s="71"/>
      <c r="G998" s="71"/>
      <c r="H998" s="71"/>
      <c r="I998" s="71"/>
      <c r="J998" s="28"/>
      <c r="K998" s="57"/>
      <c r="L998" s="57"/>
      <c r="M998" s="319"/>
    </row>
    <row r="999" spans="1:13" ht="15.75">
      <c r="A999" s="3" t="s">
        <v>14</v>
      </c>
      <c r="B999" s="3"/>
      <c r="C999" s="71"/>
      <c r="D999" s="71"/>
      <c r="E999" s="71"/>
      <c r="F999" s="71"/>
      <c r="G999" s="71"/>
      <c r="H999" s="71"/>
      <c r="I999" s="71"/>
      <c r="J999" s="28"/>
      <c r="K999" s="57"/>
      <c r="L999" s="57"/>
      <c r="M999" s="319"/>
    </row>
    <row r="1000" spans="1:13" ht="15.75">
      <c r="A1000" s="12"/>
      <c r="B1000" s="12"/>
      <c r="C1000" s="10"/>
      <c r="D1000" s="10"/>
      <c r="E1000" s="191"/>
      <c r="F1000" s="10"/>
      <c r="G1000" s="10"/>
      <c r="H1000" s="10"/>
      <c r="I1000" s="10"/>
      <c r="J1000" s="10"/>
      <c r="K1000" s="10"/>
      <c r="L1000" s="10"/>
      <c r="M1000" s="10"/>
    </row>
    <row r="1001" spans="1:13" ht="15.75">
      <c r="A1001" s="12"/>
      <c r="B1001" s="13" t="s">
        <v>38</v>
      </c>
      <c r="C1001" s="11"/>
      <c r="D1001" s="12"/>
      <c r="E1001" s="12"/>
      <c r="F1001" s="12"/>
      <c r="G1001" s="12"/>
      <c r="H1001" s="12"/>
      <c r="I1001" s="12"/>
      <c r="J1001" s="11"/>
      <c r="K1001" s="12"/>
      <c r="L1001" s="12"/>
      <c r="M1001" s="12"/>
    </row>
    <row r="1002" spans="1:13" ht="15.75">
      <c r="A1002" s="12"/>
      <c r="B1002" s="278" t="s">
        <v>39</v>
      </c>
      <c r="C1002" s="278"/>
      <c r="D1002" s="278"/>
      <c r="E1002" s="278"/>
      <c r="F1002" s="12"/>
      <c r="G1002" s="12"/>
      <c r="H1002" s="12"/>
      <c r="I1002" s="12"/>
      <c r="J1002" s="11"/>
      <c r="K1002" s="12"/>
      <c r="L1002" s="12"/>
      <c r="M1002" s="12"/>
    </row>
    <row r="1003" spans="1:13" ht="15.75">
      <c r="A1003" s="10"/>
      <c r="B1003" s="1" t="s">
        <v>40</v>
      </c>
      <c r="F1003" s="10"/>
      <c r="G1003" s="10"/>
      <c r="H1003" s="10"/>
      <c r="I1003" s="10"/>
      <c r="J1003" s="10"/>
      <c r="K1003" s="10"/>
      <c r="L1003" s="10"/>
      <c r="M1003" s="10"/>
    </row>
    <row r="1004" spans="1:13" ht="15.75">
      <c r="A1004" s="10"/>
      <c r="F1004" s="10"/>
      <c r="G1004" s="10"/>
      <c r="H1004" s="10"/>
      <c r="I1004" s="10"/>
      <c r="J1004" s="10"/>
      <c r="K1004" s="10"/>
      <c r="L1004" s="10"/>
      <c r="M1004" s="10"/>
    </row>
    <row r="1005" spans="1:13" ht="15.75">
      <c r="A1005" s="10"/>
      <c r="B1005" s="277" t="s">
        <v>41</v>
      </c>
      <c r="C1005" s="277"/>
      <c r="D1005" s="277"/>
      <c r="E1005" s="277"/>
      <c r="F1005" s="10"/>
      <c r="G1005" s="10"/>
      <c r="H1005" s="10"/>
      <c r="I1005" s="10"/>
      <c r="J1005" s="10"/>
      <c r="K1005" s="10"/>
      <c r="L1005" s="10"/>
      <c r="M1005" s="10"/>
    </row>
    <row r="1006" spans="1:13" ht="15.75">
      <c r="A1006" s="10"/>
      <c r="B1006" s="4"/>
      <c r="C1006" s="10"/>
      <c r="D1006" s="10"/>
      <c r="E1006" s="11"/>
      <c r="F1006" s="10"/>
      <c r="G1006" s="10"/>
      <c r="H1006" s="10"/>
      <c r="I1006" s="10"/>
      <c r="J1006" s="10"/>
      <c r="K1006" s="10"/>
      <c r="L1006" s="10"/>
      <c r="M1006" s="10"/>
    </row>
    <row r="1007" spans="1:13" ht="15.75">
      <c r="A1007" s="10"/>
      <c r="B1007" s="10"/>
      <c r="C1007" s="10"/>
      <c r="D1007" s="10"/>
      <c r="E1007" s="11"/>
      <c r="F1007" s="10"/>
      <c r="G1007" s="10"/>
      <c r="H1007" s="10"/>
      <c r="I1007" s="10"/>
      <c r="J1007" s="10"/>
      <c r="K1007" s="10"/>
      <c r="L1007" s="10"/>
      <c r="M1007" s="10"/>
    </row>
    <row r="1008" ht="15.75">
      <c r="A1008" s="5"/>
    </row>
    <row r="1009" spans="1:3" ht="15.75">
      <c r="A1009" s="8"/>
      <c r="C1009" s="62"/>
    </row>
    <row r="1010" spans="2:13" ht="20.25">
      <c r="B1010" s="66" t="s">
        <v>123</v>
      </c>
      <c r="D1010" s="63"/>
      <c r="F1010" s="18"/>
      <c r="G1010" s="18"/>
      <c r="H1010" s="18"/>
      <c r="I1010" s="18"/>
      <c r="J1010" s="159"/>
      <c r="K1010" s="18"/>
      <c r="L1010" s="18"/>
      <c r="M1010" s="18"/>
    </row>
    <row r="1011" spans="1:4" ht="15.75">
      <c r="A1011" s="7"/>
      <c r="D1011" s="64"/>
    </row>
  </sheetData>
  <sheetProtection/>
  <mergeCells count="24">
    <mergeCell ref="C15:C17"/>
    <mergeCell ref="F15:F17"/>
    <mergeCell ref="G15:G17"/>
    <mergeCell ref="B1005:E1005"/>
    <mergeCell ref="B1002:E1002"/>
    <mergeCell ref="A995:B995"/>
    <mergeCell ref="A15:A17"/>
    <mergeCell ref="B15:B17"/>
    <mergeCell ref="D15:E16"/>
    <mergeCell ref="L2:M2"/>
    <mergeCell ref="K3:M3"/>
    <mergeCell ref="K4:M4"/>
    <mergeCell ref="K7:M7"/>
    <mergeCell ref="K8:M8"/>
    <mergeCell ref="A6:M6"/>
    <mergeCell ref="H15:H17"/>
    <mergeCell ref="K16:L16"/>
    <mergeCell ref="J10:M10"/>
    <mergeCell ref="J16:J17"/>
    <mergeCell ref="I16:I17"/>
    <mergeCell ref="K9:M9"/>
    <mergeCell ref="M15:M17"/>
    <mergeCell ref="K11:M11"/>
    <mergeCell ref="I15:L15"/>
  </mergeCells>
  <printOptions/>
  <pageMargins left="1.1023622047244095" right="0.31496062992125984" top="0.35433070866141736" bottom="0.35433070866141736" header="0.11811023622047245" footer="0.11811023622047245"/>
  <pageSetup fitToHeight="0" fitToWidth="1" horizontalDpi="600" verticalDpi="600" orientation="portrait" paperSize="8" scale="52" r:id="rId1"/>
  <rowBreaks count="2" manualBreakCount="2">
    <brk id="956" max="12" man="1"/>
    <brk id="99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3"/>
  <sheetViews>
    <sheetView zoomScale="70" zoomScaleNormal="70" zoomScalePageLayoutView="0" workbookViewId="0" topLeftCell="A1">
      <selection activeCell="G21" sqref="G21"/>
    </sheetView>
  </sheetViews>
  <sheetFormatPr defaultColWidth="9.00390625" defaultRowHeight="15.75"/>
  <cols>
    <col min="1" max="1" width="9.00390625" style="92" customWidth="1"/>
    <col min="2" max="2" width="34.875" style="92" customWidth="1"/>
    <col min="3" max="3" width="10.875" style="92" customWidth="1"/>
    <col min="4" max="4" width="11.00390625" style="92" customWidth="1"/>
    <col min="5" max="5" width="30.625" style="92" customWidth="1"/>
    <col min="6" max="16384" width="9.00390625" style="92" customWidth="1"/>
  </cols>
  <sheetData>
    <row r="2" ht="15.75">
      <c r="E2" s="19" t="s">
        <v>237</v>
      </c>
    </row>
    <row r="3" ht="15.75">
      <c r="E3" s="19" t="s">
        <v>34</v>
      </c>
    </row>
    <row r="4" ht="15.75">
      <c r="E4" s="19" t="s">
        <v>238</v>
      </c>
    </row>
    <row r="5" ht="15.75">
      <c r="E5" s="19"/>
    </row>
    <row r="6" spans="1:7" ht="31.5" customHeight="1">
      <c r="A6" s="257" t="s">
        <v>1006</v>
      </c>
      <c r="B6" s="287"/>
      <c r="C6" s="287"/>
      <c r="D6" s="287"/>
      <c r="E6" s="287"/>
      <c r="F6" s="288"/>
      <c r="G6" s="288"/>
    </row>
    <row r="7" spans="1:7" ht="15.75">
      <c r="A7" s="137"/>
      <c r="B7" s="93"/>
      <c r="C7" s="93"/>
      <c r="D7" s="93"/>
      <c r="E7" s="93"/>
      <c r="F7" s="94"/>
      <c r="G7" s="94"/>
    </row>
    <row r="8" spans="1:8" ht="18.75">
      <c r="A8" s="93"/>
      <c r="B8" s="93"/>
      <c r="C8" s="93"/>
      <c r="D8" s="93"/>
      <c r="E8" s="73" t="s">
        <v>235</v>
      </c>
      <c r="F8" s="73"/>
      <c r="G8" s="73"/>
      <c r="H8" s="73"/>
    </row>
    <row r="9" spans="4:8" ht="18.75">
      <c r="D9" s="266" t="s">
        <v>124</v>
      </c>
      <c r="E9" s="266"/>
      <c r="F9" s="73"/>
      <c r="G9" s="73"/>
      <c r="H9" s="73"/>
    </row>
    <row r="10" spans="4:8" ht="18.75" customHeight="1">
      <c r="D10" s="258" t="s">
        <v>1013</v>
      </c>
      <c r="E10" s="258"/>
      <c r="F10" s="150"/>
      <c r="G10" s="150"/>
      <c r="H10" s="150"/>
    </row>
    <row r="11" ht="15.75">
      <c r="E11" s="193"/>
    </row>
    <row r="12" ht="15.75">
      <c r="E12" s="19" t="s">
        <v>1015</v>
      </c>
    </row>
    <row r="13" ht="15.75">
      <c r="E13" s="19" t="s">
        <v>35</v>
      </c>
    </row>
    <row r="14" spans="1:7" ht="16.5" thickBot="1">
      <c r="A14" s="95"/>
      <c r="E14" s="19"/>
      <c r="F14" s="94"/>
      <c r="G14" s="94"/>
    </row>
    <row r="15" spans="1:5" ht="32.25" customHeight="1">
      <c r="A15" s="289" t="s">
        <v>7</v>
      </c>
      <c r="B15" s="292" t="s">
        <v>47</v>
      </c>
      <c r="C15" s="292" t="s">
        <v>37</v>
      </c>
      <c r="D15" s="292"/>
      <c r="E15" s="295" t="s">
        <v>8</v>
      </c>
    </row>
    <row r="16" spans="1:5" ht="15.75">
      <c r="A16" s="290"/>
      <c r="B16" s="293"/>
      <c r="C16" s="293" t="s">
        <v>9</v>
      </c>
      <c r="D16" s="293"/>
      <c r="E16" s="296"/>
    </row>
    <row r="17" spans="1:5" ht="16.5" thickBot="1">
      <c r="A17" s="291"/>
      <c r="B17" s="294"/>
      <c r="C17" s="96" t="s">
        <v>48</v>
      </c>
      <c r="D17" s="96" t="s">
        <v>49</v>
      </c>
      <c r="E17" s="297"/>
    </row>
    <row r="18" spans="1:7" s="1" customFormat="1" ht="15.75">
      <c r="A18" s="107">
        <v>1</v>
      </c>
      <c r="B18" s="108" t="s">
        <v>50</v>
      </c>
      <c r="C18" s="120">
        <f>C19+C26+C30+C31+C33</f>
        <v>3363.7614896049145</v>
      </c>
      <c r="D18" s="120">
        <f>D19+D26+D30+D31+D33</f>
        <v>2046.1319189607502</v>
      </c>
      <c r="E18" s="109"/>
      <c r="F18" s="21"/>
      <c r="G18" s="21"/>
    </row>
    <row r="19" spans="1:5" s="1" customFormat="1" ht="31.5">
      <c r="A19" s="22" t="s">
        <v>1</v>
      </c>
      <c r="B19" s="59" t="s">
        <v>51</v>
      </c>
      <c r="C19" s="122">
        <v>0</v>
      </c>
      <c r="D19" s="122">
        <v>186.18424916</v>
      </c>
      <c r="E19" s="23"/>
    </row>
    <row r="20" spans="1:5" s="1" customFormat="1" ht="31.5">
      <c r="A20" s="22" t="s">
        <v>52</v>
      </c>
      <c r="B20" s="59" t="s">
        <v>53</v>
      </c>
      <c r="C20" s="122">
        <v>0</v>
      </c>
      <c r="D20" s="122">
        <v>0</v>
      </c>
      <c r="E20" s="23"/>
    </row>
    <row r="21" spans="1:5" s="1" customFormat="1" ht="15.75">
      <c r="A21" s="22" t="s">
        <v>54</v>
      </c>
      <c r="B21" s="59" t="s">
        <v>55</v>
      </c>
      <c r="C21" s="122">
        <v>0</v>
      </c>
      <c r="D21" s="122">
        <v>0</v>
      </c>
      <c r="E21" s="23"/>
    </row>
    <row r="22" spans="1:5" s="1" customFormat="1" ht="47.25">
      <c r="A22" s="22" t="s">
        <v>56</v>
      </c>
      <c r="B22" s="59" t="s">
        <v>57</v>
      </c>
      <c r="C22" s="122">
        <v>0</v>
      </c>
      <c r="D22" s="122">
        <v>0</v>
      </c>
      <c r="E22" s="23"/>
    </row>
    <row r="23" spans="1:5" s="1" customFormat="1" ht="31.5">
      <c r="A23" s="22" t="s">
        <v>58</v>
      </c>
      <c r="B23" s="59" t="s">
        <v>59</v>
      </c>
      <c r="C23" s="122">
        <v>0</v>
      </c>
      <c r="D23" s="122">
        <v>0</v>
      </c>
      <c r="E23" s="23"/>
    </row>
    <row r="24" spans="1:5" s="1" customFormat="1" ht="31.5">
      <c r="A24" s="22" t="s">
        <v>60</v>
      </c>
      <c r="B24" s="59" t="s">
        <v>61</v>
      </c>
      <c r="C24" s="122">
        <v>0</v>
      </c>
      <c r="D24" s="122">
        <v>0</v>
      </c>
      <c r="E24" s="23"/>
    </row>
    <row r="25" spans="1:5" s="1" customFormat="1" ht="15.75">
      <c r="A25" s="22" t="s">
        <v>62</v>
      </c>
      <c r="B25" s="59" t="s">
        <v>63</v>
      </c>
      <c r="C25" s="122">
        <v>0</v>
      </c>
      <c r="D25" s="122">
        <v>0</v>
      </c>
      <c r="E25" s="23"/>
    </row>
    <row r="26" spans="1:5" s="1" customFormat="1" ht="15.75">
      <c r="A26" s="22" t="s">
        <v>2</v>
      </c>
      <c r="B26" s="59" t="s">
        <v>64</v>
      </c>
      <c r="C26" s="122">
        <f>C27+C28+C29</f>
        <v>1009.0910250368652</v>
      </c>
      <c r="D26" s="122">
        <f>D27+D28+D29</f>
        <v>1062.0532081747883</v>
      </c>
      <c r="E26" s="23"/>
    </row>
    <row r="27" spans="1:5" s="1" customFormat="1" ht="15.75">
      <c r="A27" s="22" t="s">
        <v>65</v>
      </c>
      <c r="B27" s="59" t="s">
        <v>66</v>
      </c>
      <c r="C27" s="122">
        <v>1009.0910250368652</v>
      </c>
      <c r="D27" s="122">
        <v>1062.0532081747883</v>
      </c>
      <c r="E27" s="23"/>
    </row>
    <row r="28" spans="1:5" s="1" customFormat="1" ht="15.75">
      <c r="A28" s="22" t="s">
        <v>67</v>
      </c>
      <c r="B28" s="59" t="s">
        <v>68</v>
      </c>
      <c r="C28" s="122">
        <v>0</v>
      </c>
      <c r="D28" s="122">
        <v>0</v>
      </c>
      <c r="E28" s="23"/>
    </row>
    <row r="29" spans="1:5" s="1" customFormat="1" ht="31.5">
      <c r="A29" s="22" t="s">
        <v>69</v>
      </c>
      <c r="B29" s="59" t="s">
        <v>70</v>
      </c>
      <c r="C29" s="122">
        <v>0</v>
      </c>
      <c r="D29" s="122">
        <v>0</v>
      </c>
      <c r="E29" s="23"/>
    </row>
    <row r="30" spans="1:5" s="1" customFormat="1" ht="15.75">
      <c r="A30" s="22" t="s">
        <v>6</v>
      </c>
      <c r="B30" s="59" t="s">
        <v>71</v>
      </c>
      <c r="C30" s="122">
        <v>181.63638450663575</v>
      </c>
      <c r="D30" s="122">
        <v>191.16957747146188</v>
      </c>
      <c r="E30" s="23"/>
    </row>
    <row r="31" spans="1:5" s="1" customFormat="1" ht="15.75">
      <c r="A31" s="22" t="s">
        <v>10</v>
      </c>
      <c r="B31" s="59" t="s">
        <v>72</v>
      </c>
      <c r="C31" s="122">
        <v>2173.0340800614135</v>
      </c>
      <c r="D31" s="122">
        <v>606.7248841544999</v>
      </c>
      <c r="E31" s="23"/>
    </row>
    <row r="32" spans="1:5" s="1" customFormat="1" ht="15.75">
      <c r="A32" s="22" t="s">
        <v>73</v>
      </c>
      <c r="B32" s="59" t="s">
        <v>74</v>
      </c>
      <c r="C32" s="152">
        <v>1635.8492422383806</v>
      </c>
      <c r="D32" s="122">
        <v>228.32966765</v>
      </c>
      <c r="E32" s="23"/>
    </row>
    <row r="33" spans="1:5" s="1" customFormat="1" ht="32.25" thickBot="1">
      <c r="A33" s="110" t="s">
        <v>75</v>
      </c>
      <c r="B33" s="111" t="s">
        <v>76</v>
      </c>
      <c r="C33" s="123">
        <v>0</v>
      </c>
      <c r="D33" s="123">
        <v>0</v>
      </c>
      <c r="E33" s="112"/>
    </row>
    <row r="34" spans="1:5" s="1" customFormat="1" ht="15.75">
      <c r="A34" s="113" t="s">
        <v>3</v>
      </c>
      <c r="B34" s="108" t="s">
        <v>77</v>
      </c>
      <c r="C34" s="121">
        <f>C35+C41+C36+C37+C38+C39+C40</f>
        <v>1874.803679189999</v>
      </c>
      <c r="D34" s="121">
        <f>D35+D41+D36+D37+D38+D39+D40</f>
        <v>1464.9289190900001</v>
      </c>
      <c r="E34" s="114"/>
    </row>
    <row r="35" spans="1:5" s="1" customFormat="1" ht="15.75">
      <c r="A35" s="22" t="s">
        <v>4</v>
      </c>
      <c r="B35" s="59" t="s">
        <v>78</v>
      </c>
      <c r="C35" s="122">
        <v>1687.999999189999</v>
      </c>
      <c r="D35" s="122">
        <v>1291.7132970900002</v>
      </c>
      <c r="E35" s="23"/>
    </row>
    <row r="36" spans="1:5" s="1" customFormat="1" ht="15.75">
      <c r="A36" s="22" t="s">
        <v>5</v>
      </c>
      <c r="B36" s="59" t="s">
        <v>79</v>
      </c>
      <c r="C36" s="122">
        <v>0</v>
      </c>
      <c r="D36" s="122">
        <v>0</v>
      </c>
      <c r="E36" s="23"/>
    </row>
    <row r="37" spans="1:5" s="1" customFormat="1" ht="21.75" customHeight="1">
      <c r="A37" s="24" t="s">
        <v>80</v>
      </c>
      <c r="B37" s="59" t="s">
        <v>81</v>
      </c>
      <c r="C37" s="124">
        <v>0</v>
      </c>
      <c r="D37" s="124">
        <v>0</v>
      </c>
      <c r="E37" s="15"/>
    </row>
    <row r="38" spans="1:7" s="1" customFormat="1" ht="15.75">
      <c r="A38" s="24" t="s">
        <v>82</v>
      </c>
      <c r="B38" s="59" t="s">
        <v>83</v>
      </c>
      <c r="C38" s="124">
        <v>0</v>
      </c>
      <c r="D38" s="124">
        <v>0</v>
      </c>
      <c r="E38" s="15"/>
      <c r="G38" s="27"/>
    </row>
    <row r="39" spans="1:5" s="1" customFormat="1" ht="15.75">
      <c r="A39" s="22" t="s">
        <v>84</v>
      </c>
      <c r="B39" s="59" t="s">
        <v>85</v>
      </c>
      <c r="C39" s="124">
        <v>0</v>
      </c>
      <c r="D39" s="124">
        <v>0</v>
      </c>
      <c r="E39" s="15"/>
    </row>
    <row r="40" spans="1:5" s="1" customFormat="1" ht="15.75">
      <c r="A40" s="22" t="s">
        <v>86</v>
      </c>
      <c r="B40" s="59" t="s">
        <v>87</v>
      </c>
      <c r="C40" s="124">
        <v>0</v>
      </c>
      <c r="D40" s="124">
        <v>0</v>
      </c>
      <c r="E40" s="15"/>
    </row>
    <row r="41" spans="1:5" s="1" customFormat="1" ht="16.5" thickBot="1">
      <c r="A41" s="110" t="s">
        <v>88</v>
      </c>
      <c r="B41" s="111" t="s">
        <v>89</v>
      </c>
      <c r="C41" s="125">
        <v>186.80367999999999</v>
      </c>
      <c r="D41" s="125">
        <v>173.215622</v>
      </c>
      <c r="E41" s="16"/>
    </row>
    <row r="42" spans="1:8" s="1" customFormat="1" ht="31.5">
      <c r="A42" s="115"/>
      <c r="B42" s="116" t="s">
        <v>90</v>
      </c>
      <c r="C42" s="126">
        <f>C18+C34</f>
        <v>5238.565168794914</v>
      </c>
      <c r="D42" s="126">
        <f>D18+D34</f>
        <v>3511.06083805075</v>
      </c>
      <c r="E42" s="117"/>
      <c r="H42" s="27"/>
    </row>
    <row r="43" spans="1:5" s="1" customFormat="1" ht="15.75">
      <c r="A43" s="25"/>
      <c r="B43" s="59" t="s">
        <v>91</v>
      </c>
      <c r="C43" s="124"/>
      <c r="D43" s="124"/>
      <c r="E43" s="15"/>
    </row>
    <row r="44" spans="1:5" s="1" customFormat="1" ht="15.75">
      <c r="A44" s="25"/>
      <c r="B44" s="118" t="s">
        <v>92</v>
      </c>
      <c r="C44" s="124"/>
      <c r="D44" s="124"/>
      <c r="E44" s="15"/>
    </row>
    <row r="45" spans="1:5" s="1" customFormat="1" ht="16.5" thickBot="1">
      <c r="A45" s="26"/>
      <c r="B45" s="119" t="s">
        <v>93</v>
      </c>
      <c r="C45" s="127"/>
      <c r="D45" s="127"/>
      <c r="E45" s="16"/>
    </row>
    <row r="46" spans="1:5" ht="15.75">
      <c r="A46" s="97"/>
      <c r="B46" s="98"/>
      <c r="C46" s="99"/>
      <c r="D46" s="99"/>
      <c r="E46" s="100"/>
    </row>
    <row r="47" spans="1:4" ht="15.75">
      <c r="A47" s="97" t="s">
        <v>94</v>
      </c>
      <c r="C47" s="101"/>
      <c r="D47" s="101"/>
    </row>
    <row r="48" spans="1:4" ht="15.75">
      <c r="A48" s="97" t="s">
        <v>95</v>
      </c>
      <c r="C48" s="101"/>
      <c r="D48" s="101"/>
    </row>
    <row r="49" spans="1:4" ht="15.75">
      <c r="A49" s="97"/>
      <c r="C49" s="101"/>
      <c r="D49" s="101"/>
    </row>
    <row r="50" spans="1:7" ht="15.75">
      <c r="A50" s="102"/>
      <c r="B50" s="103"/>
      <c r="C50" s="101"/>
      <c r="D50" s="101"/>
      <c r="E50" s="102"/>
      <c r="F50" s="100"/>
      <c r="G50" s="100"/>
    </row>
    <row r="51" spans="3:4" ht="15.75">
      <c r="C51" s="104"/>
      <c r="D51" s="104"/>
    </row>
    <row r="52" spans="3:4" ht="15.75">
      <c r="C52" s="101"/>
      <c r="D52" s="101"/>
    </row>
    <row r="53" spans="3:4" ht="15.75">
      <c r="C53" s="101"/>
      <c r="D53" s="101"/>
    </row>
    <row r="54" spans="3:4" ht="15.75">
      <c r="C54" s="101"/>
      <c r="D54" s="101"/>
    </row>
    <row r="55" spans="3:4" ht="15.75">
      <c r="C55" s="101"/>
      <c r="D55" s="101"/>
    </row>
    <row r="56" spans="3:4" ht="15.75">
      <c r="C56" s="101"/>
      <c r="D56" s="101"/>
    </row>
    <row r="57" spans="3:4" ht="15.75">
      <c r="C57" s="101"/>
      <c r="D57" s="101"/>
    </row>
    <row r="58" spans="3:4" ht="15.75">
      <c r="C58" s="101"/>
      <c r="D58" s="101"/>
    </row>
    <row r="59" spans="3:4" ht="15.75">
      <c r="C59" s="101"/>
      <c r="D59" s="101"/>
    </row>
    <row r="60" spans="3:4" ht="15.75">
      <c r="C60" s="101"/>
      <c r="D60" s="101"/>
    </row>
    <row r="61" spans="3:4" ht="15.75">
      <c r="C61" s="101"/>
      <c r="D61" s="101"/>
    </row>
    <row r="62" spans="3:4" ht="15.75">
      <c r="C62" s="101"/>
      <c r="D62" s="101"/>
    </row>
    <row r="63" spans="3:4" ht="15.75">
      <c r="C63" s="101"/>
      <c r="D63" s="101"/>
    </row>
    <row r="64" spans="3:4" ht="15.75">
      <c r="C64" s="105"/>
      <c r="D64" s="105"/>
    </row>
    <row r="68" spans="3:4" ht="15.75">
      <c r="C68" s="101"/>
      <c r="D68" s="101"/>
    </row>
    <row r="69" spans="3:4" ht="15.75">
      <c r="C69" s="101"/>
      <c r="D69" s="101"/>
    </row>
    <row r="72" ht="15.75">
      <c r="C72" s="106"/>
    </row>
    <row r="73" ht="15.75">
      <c r="C73" s="95"/>
    </row>
  </sheetData>
  <sheetProtection/>
  <mergeCells count="9">
    <mergeCell ref="D10:E10"/>
    <mergeCell ref="D9:E9"/>
    <mergeCell ref="A6:E6"/>
    <mergeCell ref="F6:G6"/>
    <mergeCell ref="A15:A17"/>
    <mergeCell ref="B15:B17"/>
    <mergeCell ref="C15:D15"/>
    <mergeCell ref="E15:E17"/>
    <mergeCell ref="C16:D16"/>
  </mergeCells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N350"/>
  <sheetViews>
    <sheetView tabSelected="1" view="pageBreakPreview" zoomScale="69" zoomScaleNormal="70" zoomScaleSheetLayoutView="69" zoomScalePageLayoutView="0" workbookViewId="0" topLeftCell="A317">
      <selection activeCell="I22" sqref="I22"/>
    </sheetView>
  </sheetViews>
  <sheetFormatPr defaultColWidth="9.00390625" defaultRowHeight="15.75"/>
  <cols>
    <col min="1" max="1" width="5.125" style="164" customWidth="1"/>
    <col min="2" max="2" width="51.00390625" style="164" customWidth="1"/>
    <col min="3" max="10" width="12.375" style="164" customWidth="1"/>
    <col min="11" max="11" width="5.00390625" style="164" customWidth="1"/>
    <col min="12" max="16384" width="9.00390625" style="164" customWidth="1"/>
  </cols>
  <sheetData>
    <row r="1" ht="15.75">
      <c r="J1" s="165"/>
    </row>
    <row r="2" ht="15.75">
      <c r="J2" s="165" t="s">
        <v>1016</v>
      </c>
    </row>
    <row r="3" ht="15.75">
      <c r="J3" s="165" t="s">
        <v>34</v>
      </c>
    </row>
    <row r="4" ht="15.75">
      <c r="J4" s="165" t="s">
        <v>125</v>
      </c>
    </row>
    <row r="5" ht="15.75">
      <c r="J5" s="165"/>
    </row>
    <row r="6" spans="1:10" ht="42" customHeight="1">
      <c r="A6" s="298" t="s">
        <v>995</v>
      </c>
      <c r="B6" s="299"/>
      <c r="C6" s="299"/>
      <c r="D6" s="299"/>
      <c r="E6" s="299"/>
      <c r="F6" s="299"/>
      <c r="G6" s="299"/>
      <c r="H6" s="299"/>
      <c r="I6" s="299"/>
      <c r="J6" s="299"/>
    </row>
    <row r="7" spans="8:10" ht="15.75" customHeight="1">
      <c r="H7" s="266" t="s">
        <v>235</v>
      </c>
      <c r="I7" s="266"/>
      <c r="J7" s="266"/>
    </row>
    <row r="8" spans="8:10" ht="18.75">
      <c r="H8" s="300" t="s">
        <v>124</v>
      </c>
      <c r="I8" s="300"/>
      <c r="J8" s="300"/>
    </row>
    <row r="9" spans="8:10" ht="18.75" customHeight="1">
      <c r="H9" s="258" t="s">
        <v>1013</v>
      </c>
      <c r="I9" s="258"/>
      <c r="J9" s="258"/>
    </row>
    <row r="10" spans="9:10" ht="15.75">
      <c r="I10" s="301"/>
      <c r="J10" s="301"/>
    </row>
    <row r="11" spans="3:10" s="166" customFormat="1" ht="15.75">
      <c r="C11" s="167"/>
      <c r="D11" s="167"/>
      <c r="E11" s="167"/>
      <c r="F11" s="167"/>
      <c r="G11" s="167"/>
      <c r="H11" s="167"/>
      <c r="I11" s="92"/>
      <c r="J11" s="19" t="s">
        <v>1015</v>
      </c>
    </row>
    <row r="12" spans="3:11" s="166" customFormat="1" ht="15.75">
      <c r="C12" s="167"/>
      <c r="D12" s="167"/>
      <c r="E12" s="167"/>
      <c r="F12" s="167"/>
      <c r="G12" s="167"/>
      <c r="H12" s="167"/>
      <c r="I12" s="92"/>
      <c r="J12" s="19" t="s">
        <v>35</v>
      </c>
      <c r="K12" s="168"/>
    </row>
    <row r="13" spans="3:11" ht="16.5" hidden="1" thickBot="1">
      <c r="C13" s="169">
        <v>323.597</v>
      </c>
      <c r="D13" s="169">
        <v>765.742</v>
      </c>
      <c r="E13" s="169">
        <v>277.0319999999999</v>
      </c>
      <c r="F13" s="169">
        <v>621.3489999999999</v>
      </c>
      <c r="G13" s="169">
        <v>113.58600000000001</v>
      </c>
      <c r="H13" s="169">
        <v>376.38200000000006</v>
      </c>
      <c r="I13" s="169">
        <v>76.074</v>
      </c>
      <c r="J13" s="169">
        <v>160.377</v>
      </c>
      <c r="K13" s="169"/>
    </row>
    <row r="14" spans="1:10" ht="15.75" customHeight="1">
      <c r="A14" s="320" t="s">
        <v>96</v>
      </c>
      <c r="B14" s="320" t="s">
        <v>97</v>
      </c>
      <c r="C14" s="321" t="s">
        <v>98</v>
      </c>
      <c r="D14" s="321"/>
      <c r="E14" s="321"/>
      <c r="F14" s="321"/>
      <c r="G14" s="321" t="s">
        <v>99</v>
      </c>
      <c r="H14" s="321"/>
      <c r="I14" s="321"/>
      <c r="J14" s="321"/>
    </row>
    <row r="15" spans="1:10" ht="15.75" customHeight="1">
      <c r="A15" s="320"/>
      <c r="B15" s="320"/>
      <c r="C15" s="322"/>
      <c r="D15" s="322"/>
      <c r="E15" s="322"/>
      <c r="F15" s="322"/>
      <c r="G15" s="322"/>
      <c r="H15" s="322"/>
      <c r="I15" s="322"/>
      <c r="J15" s="322"/>
    </row>
    <row r="16" spans="1:13" s="170" customFormat="1" ht="15" customHeight="1">
      <c r="A16" s="320"/>
      <c r="B16" s="320"/>
      <c r="C16" s="302" t="s">
        <v>994</v>
      </c>
      <c r="D16" s="302"/>
      <c r="E16" s="302" t="s">
        <v>994</v>
      </c>
      <c r="F16" s="302"/>
      <c r="G16" s="302" t="s">
        <v>994</v>
      </c>
      <c r="H16" s="302"/>
      <c r="I16" s="302" t="s">
        <v>994</v>
      </c>
      <c r="J16" s="302"/>
      <c r="L16" s="171"/>
      <c r="M16" s="171"/>
    </row>
    <row r="17" spans="1:14" s="170" customFormat="1" ht="15" customHeight="1">
      <c r="A17" s="320"/>
      <c r="B17" s="320"/>
      <c r="C17" s="256" t="s">
        <v>31</v>
      </c>
      <c r="D17" s="256" t="s">
        <v>32</v>
      </c>
      <c r="E17" s="256" t="s">
        <v>31</v>
      </c>
      <c r="F17" s="256" t="s">
        <v>32</v>
      </c>
      <c r="G17" s="256" t="s">
        <v>31</v>
      </c>
      <c r="H17" s="256" t="s">
        <v>32</v>
      </c>
      <c r="I17" s="256" t="s">
        <v>31</v>
      </c>
      <c r="J17" s="256" t="s">
        <v>32</v>
      </c>
      <c r="L17" s="171"/>
      <c r="M17" s="171"/>
      <c r="N17" s="171"/>
    </row>
    <row r="18" spans="1:10" s="170" customFormat="1" ht="15.75">
      <c r="A18" s="323">
        <v>1</v>
      </c>
      <c r="B18" s="323">
        <v>2</v>
      </c>
      <c r="C18" s="323">
        <v>11</v>
      </c>
      <c r="D18" s="323">
        <v>12</v>
      </c>
      <c r="E18" s="323">
        <v>21</v>
      </c>
      <c r="F18" s="323">
        <v>22</v>
      </c>
      <c r="G18" s="323">
        <v>31</v>
      </c>
      <c r="H18" s="323">
        <v>32</v>
      </c>
      <c r="I18" s="323">
        <v>41</v>
      </c>
      <c r="J18" s="323">
        <v>42</v>
      </c>
    </row>
    <row r="19" spans="1:13" s="170" customFormat="1" ht="15.75">
      <c r="A19" s="324"/>
      <c r="B19" s="172" t="s">
        <v>100</v>
      </c>
      <c r="C19" s="173">
        <f aca="true" t="shared" si="0" ref="C19:J19">C20+C245+C334</f>
        <v>323.597</v>
      </c>
      <c r="D19" s="173">
        <f t="shared" si="0"/>
        <v>765.7420000000001</v>
      </c>
      <c r="E19" s="173">
        <f t="shared" si="0"/>
        <v>277.0319999999999</v>
      </c>
      <c r="F19" s="173">
        <f t="shared" si="0"/>
        <v>621.349</v>
      </c>
      <c r="G19" s="173">
        <f t="shared" si="0"/>
        <v>113.58599999999998</v>
      </c>
      <c r="H19" s="173">
        <f t="shared" si="0"/>
        <v>376.3820000000001</v>
      </c>
      <c r="I19" s="173">
        <f t="shared" si="0"/>
        <v>76.074</v>
      </c>
      <c r="J19" s="173">
        <f t="shared" si="0"/>
        <v>160.377</v>
      </c>
      <c r="L19" s="171"/>
      <c r="M19" s="171"/>
    </row>
    <row r="20" spans="1:13" s="170" customFormat="1" ht="15.75">
      <c r="A20" s="256" t="s">
        <v>0</v>
      </c>
      <c r="B20" s="256" t="s">
        <v>27</v>
      </c>
      <c r="C20" s="173">
        <f>C21+C117+C119+C121+C123</f>
        <v>163.14899999999997</v>
      </c>
      <c r="D20" s="173">
        <f aca="true" t="shared" si="1" ref="D20:J20">D21+D117+D119+D121+D123</f>
        <v>377.9120000000001</v>
      </c>
      <c r="E20" s="173">
        <f t="shared" si="1"/>
        <v>125.76399999999992</v>
      </c>
      <c r="F20" s="173">
        <f t="shared" si="1"/>
        <v>235.324</v>
      </c>
      <c r="G20" s="173">
        <f t="shared" si="1"/>
        <v>112.95599999999999</v>
      </c>
      <c r="H20" s="173">
        <f t="shared" si="1"/>
        <v>371.1570000000001</v>
      </c>
      <c r="I20" s="173">
        <f t="shared" si="1"/>
        <v>76.011</v>
      </c>
      <c r="J20" s="173">
        <f t="shared" si="1"/>
        <v>159.137</v>
      </c>
      <c r="L20" s="171"/>
      <c r="M20" s="171"/>
    </row>
    <row r="21" spans="1:13" s="170" customFormat="1" ht="31.5">
      <c r="A21" s="256" t="s">
        <v>1</v>
      </c>
      <c r="B21" s="256" t="s">
        <v>24</v>
      </c>
      <c r="C21" s="173">
        <f>SUM(C22:C115)</f>
        <v>125.38599999999997</v>
      </c>
      <c r="D21" s="173">
        <f>SUM(D22:D115)</f>
        <v>264.57000000000005</v>
      </c>
      <c r="E21" s="173">
        <f aca="true" t="shared" si="2" ref="E21:J21">SUM(E22:E115)</f>
        <v>43.481</v>
      </c>
      <c r="F21" s="173">
        <f t="shared" si="2"/>
        <v>162.63199999999998</v>
      </c>
      <c r="G21" s="173">
        <f t="shared" si="2"/>
        <v>75.41</v>
      </c>
      <c r="H21" s="173">
        <f t="shared" si="2"/>
        <v>257.81500000000005</v>
      </c>
      <c r="I21" s="173">
        <f t="shared" si="2"/>
        <v>16.48</v>
      </c>
      <c r="J21" s="173">
        <f t="shared" si="2"/>
        <v>122.29700000000001</v>
      </c>
      <c r="L21" s="171"/>
      <c r="M21" s="171"/>
    </row>
    <row r="22" spans="1:13" s="170" customFormat="1" ht="15.75">
      <c r="A22" s="324"/>
      <c r="B22" s="172" t="s">
        <v>105</v>
      </c>
      <c r="C22" s="174"/>
      <c r="D22" s="174"/>
      <c r="E22" s="174"/>
      <c r="F22" s="174"/>
      <c r="G22" s="174"/>
      <c r="H22" s="174"/>
      <c r="I22" s="174"/>
      <c r="J22" s="174"/>
      <c r="L22" s="171"/>
      <c r="M22" s="171"/>
    </row>
    <row r="23" spans="1:13" s="170" customFormat="1" ht="78.75">
      <c r="A23" s="324"/>
      <c r="B23" s="175" t="s">
        <v>996</v>
      </c>
      <c r="C23" s="177">
        <v>0</v>
      </c>
      <c r="D23" s="177">
        <v>6.755</v>
      </c>
      <c r="E23" s="177">
        <v>0</v>
      </c>
      <c r="F23" s="177">
        <v>6.62</v>
      </c>
      <c r="G23" s="177">
        <v>0</v>
      </c>
      <c r="H23" s="177">
        <v>0</v>
      </c>
      <c r="I23" s="177">
        <v>0</v>
      </c>
      <c r="J23" s="177">
        <v>0</v>
      </c>
      <c r="L23" s="171"/>
      <c r="M23" s="171"/>
    </row>
    <row r="24" spans="1:13" s="170" customFormat="1" ht="47.25">
      <c r="A24" s="324"/>
      <c r="B24" s="175" t="s">
        <v>127</v>
      </c>
      <c r="C24" s="177">
        <v>0</v>
      </c>
      <c r="D24" s="177">
        <v>17.08</v>
      </c>
      <c r="E24" s="177">
        <v>0</v>
      </c>
      <c r="F24" s="177">
        <v>0</v>
      </c>
      <c r="G24" s="177">
        <v>0</v>
      </c>
      <c r="H24" s="177">
        <v>17.08</v>
      </c>
      <c r="I24" s="177">
        <v>0</v>
      </c>
      <c r="J24" s="177">
        <v>0</v>
      </c>
      <c r="L24" s="171"/>
      <c r="M24" s="171"/>
    </row>
    <row r="25" spans="1:13" s="170" customFormat="1" ht="47.25">
      <c r="A25" s="324"/>
      <c r="B25" s="175" t="s">
        <v>247</v>
      </c>
      <c r="C25" s="177">
        <v>6.3</v>
      </c>
      <c r="D25" s="177">
        <v>0</v>
      </c>
      <c r="E25" s="177">
        <v>0</v>
      </c>
      <c r="F25" s="177">
        <v>0</v>
      </c>
      <c r="G25" s="177">
        <v>4</v>
      </c>
      <c r="H25" s="177">
        <v>0</v>
      </c>
      <c r="I25" s="177">
        <v>0</v>
      </c>
      <c r="J25" s="177">
        <v>0</v>
      </c>
      <c r="L25" s="171"/>
      <c r="M25" s="171"/>
    </row>
    <row r="26" spans="1:13" s="170" customFormat="1" ht="63">
      <c r="A26" s="324"/>
      <c r="B26" s="175" t="s">
        <v>248</v>
      </c>
      <c r="C26" s="177">
        <v>0.04</v>
      </c>
      <c r="D26" s="177">
        <v>0.045</v>
      </c>
      <c r="E26" s="177">
        <v>0.04</v>
      </c>
      <c r="F26" s="177">
        <v>0.045</v>
      </c>
      <c r="G26" s="177">
        <v>0</v>
      </c>
      <c r="H26" s="177">
        <v>0.045</v>
      </c>
      <c r="I26" s="177">
        <v>0</v>
      </c>
      <c r="J26" s="177">
        <v>0</v>
      </c>
      <c r="L26" s="171"/>
      <c r="M26" s="171"/>
    </row>
    <row r="27" spans="1:13" s="170" customFormat="1" ht="47.25">
      <c r="A27" s="324"/>
      <c r="B27" s="175" t="s">
        <v>249</v>
      </c>
      <c r="C27" s="177">
        <v>0.16</v>
      </c>
      <c r="D27" s="177">
        <v>0.01</v>
      </c>
      <c r="E27" s="177">
        <v>0.16</v>
      </c>
      <c r="F27" s="177">
        <v>0.01</v>
      </c>
      <c r="G27" s="177">
        <v>0</v>
      </c>
      <c r="H27" s="177">
        <v>0.01</v>
      </c>
      <c r="I27" s="177">
        <v>0</v>
      </c>
      <c r="J27" s="177">
        <v>0</v>
      </c>
      <c r="L27" s="171"/>
      <c r="M27" s="171"/>
    </row>
    <row r="28" spans="1:13" s="170" customFormat="1" ht="63">
      <c r="A28" s="324"/>
      <c r="B28" s="175" t="s">
        <v>250</v>
      </c>
      <c r="C28" s="177">
        <v>0</v>
      </c>
      <c r="D28" s="177">
        <v>0</v>
      </c>
      <c r="E28" s="177">
        <v>0.1</v>
      </c>
      <c r="F28" s="177">
        <v>0.05</v>
      </c>
      <c r="G28" s="177">
        <v>0</v>
      </c>
      <c r="H28" s="177">
        <v>0</v>
      </c>
      <c r="I28" s="177">
        <v>0</v>
      </c>
      <c r="J28" s="177">
        <v>0</v>
      </c>
      <c r="L28" s="171"/>
      <c r="M28" s="171"/>
    </row>
    <row r="29" spans="1:13" s="170" customFormat="1" ht="47.25">
      <c r="A29" s="324"/>
      <c r="B29" s="175" t="s">
        <v>251</v>
      </c>
      <c r="C29" s="177">
        <v>0</v>
      </c>
      <c r="D29" s="177">
        <v>0</v>
      </c>
      <c r="E29" s="177">
        <v>0.1</v>
      </c>
      <c r="F29" s="177">
        <v>0</v>
      </c>
      <c r="G29" s="177">
        <v>0</v>
      </c>
      <c r="H29" s="177">
        <v>0</v>
      </c>
      <c r="I29" s="177">
        <v>0</v>
      </c>
      <c r="J29" s="177">
        <v>0</v>
      </c>
      <c r="L29" s="171"/>
      <c r="M29" s="171"/>
    </row>
    <row r="30" spans="1:13" s="170" customFormat="1" ht="63">
      <c r="A30" s="324"/>
      <c r="B30" s="175" t="s">
        <v>252</v>
      </c>
      <c r="C30" s="177">
        <v>0.16</v>
      </c>
      <c r="D30" s="177">
        <v>1.205</v>
      </c>
      <c r="E30" s="177">
        <v>0.16</v>
      </c>
      <c r="F30" s="177">
        <v>1.205</v>
      </c>
      <c r="G30" s="177">
        <v>0</v>
      </c>
      <c r="H30" s="177">
        <v>1.205</v>
      </c>
      <c r="I30" s="177">
        <v>0</v>
      </c>
      <c r="J30" s="177">
        <v>0</v>
      </c>
      <c r="L30" s="171"/>
      <c r="M30" s="171"/>
    </row>
    <row r="31" spans="1:13" s="170" customFormat="1" ht="47.25">
      <c r="A31" s="324"/>
      <c r="B31" s="175" t="s">
        <v>253</v>
      </c>
      <c r="C31" s="177">
        <v>0.1</v>
      </c>
      <c r="D31" s="177">
        <v>0.305</v>
      </c>
      <c r="E31" s="177">
        <v>0.1</v>
      </c>
      <c r="F31" s="177">
        <v>0.305</v>
      </c>
      <c r="G31" s="177">
        <v>0</v>
      </c>
      <c r="H31" s="177">
        <v>0.305</v>
      </c>
      <c r="I31" s="177">
        <v>0</v>
      </c>
      <c r="J31" s="177">
        <v>0</v>
      </c>
      <c r="L31" s="171"/>
      <c r="M31" s="171"/>
    </row>
    <row r="32" spans="1:13" s="170" customFormat="1" ht="63">
      <c r="A32" s="324"/>
      <c r="B32" s="175" t="s">
        <v>254</v>
      </c>
      <c r="C32" s="177">
        <v>0.16</v>
      </c>
      <c r="D32" s="177">
        <v>0.135</v>
      </c>
      <c r="E32" s="177">
        <v>0.16</v>
      </c>
      <c r="F32" s="177">
        <v>0.24</v>
      </c>
      <c r="G32" s="177">
        <v>0</v>
      </c>
      <c r="H32" s="177">
        <v>0.135</v>
      </c>
      <c r="I32" s="177">
        <v>0</v>
      </c>
      <c r="J32" s="177">
        <v>0</v>
      </c>
      <c r="L32" s="171"/>
      <c r="M32" s="171"/>
    </row>
    <row r="33" spans="1:13" s="170" customFormat="1" ht="31.5">
      <c r="A33" s="324"/>
      <c r="B33" s="175" t="s">
        <v>255</v>
      </c>
      <c r="C33" s="177">
        <v>0</v>
      </c>
      <c r="D33" s="177">
        <v>1.65</v>
      </c>
      <c r="E33" s="177">
        <v>0.16</v>
      </c>
      <c r="F33" s="177">
        <v>1.65</v>
      </c>
      <c r="G33" s="177">
        <v>0</v>
      </c>
      <c r="H33" s="177">
        <v>1.65</v>
      </c>
      <c r="I33" s="177">
        <v>0</v>
      </c>
      <c r="J33" s="177">
        <v>1.65</v>
      </c>
      <c r="L33" s="171"/>
      <c r="M33" s="171"/>
    </row>
    <row r="34" spans="1:13" s="170" customFormat="1" ht="47.25">
      <c r="A34" s="324"/>
      <c r="B34" s="175" t="s">
        <v>256</v>
      </c>
      <c r="C34" s="177">
        <v>0.063</v>
      </c>
      <c r="D34" s="177">
        <v>1.52</v>
      </c>
      <c r="E34" s="177">
        <v>0.063</v>
      </c>
      <c r="F34" s="177">
        <v>1.52</v>
      </c>
      <c r="G34" s="177">
        <v>0</v>
      </c>
      <c r="H34" s="177">
        <v>1.52</v>
      </c>
      <c r="I34" s="177">
        <v>0</v>
      </c>
      <c r="J34" s="177">
        <v>1.52</v>
      </c>
      <c r="L34" s="171"/>
      <c r="M34" s="171"/>
    </row>
    <row r="35" spans="1:13" s="170" customFormat="1" ht="31.5">
      <c r="A35" s="324"/>
      <c r="B35" s="175" t="s">
        <v>257</v>
      </c>
      <c r="C35" s="177">
        <v>0.16</v>
      </c>
      <c r="D35" s="177">
        <v>0.205</v>
      </c>
      <c r="E35" s="177">
        <v>0.16</v>
      </c>
      <c r="F35" s="177">
        <v>0.205</v>
      </c>
      <c r="G35" s="177">
        <v>0.16</v>
      </c>
      <c r="H35" s="177">
        <v>0.205</v>
      </c>
      <c r="I35" s="177">
        <v>0</v>
      </c>
      <c r="J35" s="177">
        <v>0.205</v>
      </c>
      <c r="L35" s="171"/>
      <c r="M35" s="171"/>
    </row>
    <row r="36" spans="1:13" s="170" customFormat="1" ht="31.5">
      <c r="A36" s="324"/>
      <c r="B36" s="175" t="s">
        <v>258</v>
      </c>
      <c r="C36" s="177">
        <v>0.1</v>
      </c>
      <c r="D36" s="177">
        <v>0.79</v>
      </c>
      <c r="E36" s="177">
        <v>0.1</v>
      </c>
      <c r="F36" s="177">
        <v>0.79</v>
      </c>
      <c r="G36" s="177">
        <v>0.1</v>
      </c>
      <c r="H36" s="177">
        <v>0.79</v>
      </c>
      <c r="I36" s="177">
        <v>0</v>
      </c>
      <c r="J36" s="177">
        <v>0</v>
      </c>
      <c r="L36" s="171"/>
      <c r="M36" s="171"/>
    </row>
    <row r="37" spans="1:13" s="170" customFormat="1" ht="47.25">
      <c r="A37" s="324"/>
      <c r="B37" s="175" t="s">
        <v>259</v>
      </c>
      <c r="C37" s="177">
        <v>0</v>
      </c>
      <c r="D37" s="177">
        <v>8.39</v>
      </c>
      <c r="E37" s="177">
        <v>0</v>
      </c>
      <c r="F37" s="177">
        <v>0</v>
      </c>
      <c r="G37" s="177">
        <v>0</v>
      </c>
      <c r="H37" s="177">
        <v>8.39</v>
      </c>
      <c r="I37" s="177">
        <v>0</v>
      </c>
      <c r="J37" s="177">
        <v>0</v>
      </c>
      <c r="L37" s="171"/>
      <c r="M37" s="171"/>
    </row>
    <row r="38" spans="1:13" s="170" customFormat="1" ht="94.5">
      <c r="A38" s="324"/>
      <c r="B38" s="175" t="s">
        <v>260</v>
      </c>
      <c r="C38" s="177">
        <v>0.16</v>
      </c>
      <c r="D38" s="177">
        <v>1.6</v>
      </c>
      <c r="E38" s="177">
        <v>0.25</v>
      </c>
      <c r="F38" s="177">
        <v>1.37</v>
      </c>
      <c r="G38" s="177">
        <v>0</v>
      </c>
      <c r="H38" s="177">
        <v>1.6</v>
      </c>
      <c r="I38" s="177">
        <v>0</v>
      </c>
      <c r="J38" s="177">
        <v>1.355</v>
      </c>
      <c r="L38" s="171"/>
      <c r="M38" s="171"/>
    </row>
    <row r="39" spans="1:13" s="170" customFormat="1" ht="47.25">
      <c r="A39" s="324"/>
      <c r="B39" s="175" t="s">
        <v>261</v>
      </c>
      <c r="C39" s="177">
        <v>0</v>
      </c>
      <c r="D39" s="177">
        <v>5.5</v>
      </c>
      <c r="E39" s="177">
        <v>0</v>
      </c>
      <c r="F39" s="177">
        <v>5.5</v>
      </c>
      <c r="G39" s="177">
        <v>0</v>
      </c>
      <c r="H39" s="177">
        <v>5.5</v>
      </c>
      <c r="I39" s="177">
        <v>0</v>
      </c>
      <c r="J39" s="177">
        <v>5.5</v>
      </c>
      <c r="L39" s="171"/>
      <c r="M39" s="171"/>
    </row>
    <row r="40" spans="1:13" s="170" customFormat="1" ht="47.25">
      <c r="A40" s="324"/>
      <c r="B40" s="175" t="s">
        <v>262</v>
      </c>
      <c r="C40" s="177">
        <v>0.1</v>
      </c>
      <c r="D40" s="177">
        <v>2.38</v>
      </c>
      <c r="E40" s="177">
        <v>0.1</v>
      </c>
      <c r="F40" s="177">
        <v>2.38</v>
      </c>
      <c r="G40" s="177">
        <v>0</v>
      </c>
      <c r="H40" s="177">
        <v>2.38</v>
      </c>
      <c r="I40" s="177">
        <v>0</v>
      </c>
      <c r="J40" s="177">
        <v>2.3</v>
      </c>
      <c r="L40" s="171"/>
      <c r="M40" s="171"/>
    </row>
    <row r="41" spans="1:13" s="170" customFormat="1" ht="78.75">
      <c r="A41" s="324"/>
      <c r="B41" s="175" t="s">
        <v>263</v>
      </c>
      <c r="C41" s="177">
        <v>0.1</v>
      </c>
      <c r="D41" s="177">
        <v>1.36</v>
      </c>
      <c r="E41" s="177">
        <v>0.1</v>
      </c>
      <c r="F41" s="177">
        <v>1.36</v>
      </c>
      <c r="G41" s="177">
        <v>0</v>
      </c>
      <c r="H41" s="177">
        <v>1.36</v>
      </c>
      <c r="I41" s="177">
        <v>0</v>
      </c>
      <c r="J41" s="177">
        <v>1.255</v>
      </c>
      <c r="L41" s="171"/>
      <c r="M41" s="171"/>
    </row>
    <row r="42" spans="1:13" s="170" customFormat="1" ht="63">
      <c r="A42" s="324"/>
      <c r="B42" s="175" t="s">
        <v>264</v>
      </c>
      <c r="C42" s="177">
        <v>0.1</v>
      </c>
      <c r="D42" s="177">
        <v>2.05</v>
      </c>
      <c r="E42" s="177">
        <v>0.1</v>
      </c>
      <c r="F42" s="177">
        <v>2.06</v>
      </c>
      <c r="G42" s="177">
        <v>0</v>
      </c>
      <c r="H42" s="177">
        <v>2.05</v>
      </c>
      <c r="I42" s="177">
        <v>0</v>
      </c>
      <c r="J42" s="177">
        <v>2.06</v>
      </c>
      <c r="L42" s="171"/>
      <c r="M42" s="171"/>
    </row>
    <row r="43" spans="1:13" s="170" customFormat="1" ht="94.5">
      <c r="A43" s="324"/>
      <c r="B43" s="175" t="s">
        <v>265</v>
      </c>
      <c r="C43" s="177">
        <v>0.16</v>
      </c>
      <c r="D43" s="177">
        <v>1.635</v>
      </c>
      <c r="E43" s="177">
        <v>0.16</v>
      </c>
      <c r="F43" s="177">
        <v>1.95</v>
      </c>
      <c r="G43" s="177">
        <v>0.16</v>
      </c>
      <c r="H43" s="177">
        <v>1.635</v>
      </c>
      <c r="I43" s="177">
        <v>0.16</v>
      </c>
      <c r="J43" s="177">
        <v>1.58</v>
      </c>
      <c r="L43" s="171"/>
      <c r="M43" s="171"/>
    </row>
    <row r="44" spans="1:13" s="170" customFormat="1" ht="31.5">
      <c r="A44" s="324"/>
      <c r="B44" s="175" t="s">
        <v>266</v>
      </c>
      <c r="C44" s="177">
        <v>0.1</v>
      </c>
      <c r="D44" s="177">
        <v>0.07</v>
      </c>
      <c r="E44" s="177">
        <v>0.1</v>
      </c>
      <c r="F44" s="177">
        <v>0.07</v>
      </c>
      <c r="G44" s="177">
        <v>0.1</v>
      </c>
      <c r="H44" s="177">
        <v>0.07</v>
      </c>
      <c r="I44" s="177">
        <v>0</v>
      </c>
      <c r="J44" s="177">
        <v>0</v>
      </c>
      <c r="L44" s="171"/>
      <c r="M44" s="171"/>
    </row>
    <row r="45" spans="1:13" s="170" customFormat="1" ht="63">
      <c r="A45" s="324"/>
      <c r="B45" s="175" t="s">
        <v>267</v>
      </c>
      <c r="C45" s="177">
        <v>0.16</v>
      </c>
      <c r="D45" s="177">
        <v>0.515</v>
      </c>
      <c r="E45" s="177">
        <v>0.16</v>
      </c>
      <c r="F45" s="177">
        <v>0.65</v>
      </c>
      <c r="G45" s="177">
        <v>0.16</v>
      </c>
      <c r="H45" s="177">
        <v>0.515</v>
      </c>
      <c r="I45" s="177">
        <v>0.16</v>
      </c>
      <c r="J45" s="177">
        <v>0</v>
      </c>
      <c r="L45" s="171"/>
      <c r="M45" s="171"/>
    </row>
    <row r="46" spans="1:13" s="170" customFormat="1" ht="47.25">
      <c r="A46" s="324"/>
      <c r="B46" s="175" t="s">
        <v>268</v>
      </c>
      <c r="C46" s="177">
        <v>0.063</v>
      </c>
      <c r="D46" s="177">
        <v>0.09</v>
      </c>
      <c r="E46" s="177">
        <v>0.063</v>
      </c>
      <c r="F46" s="177">
        <v>0.09</v>
      </c>
      <c r="G46" s="177">
        <v>0</v>
      </c>
      <c r="H46" s="177">
        <v>0.09</v>
      </c>
      <c r="I46" s="177">
        <v>0</v>
      </c>
      <c r="J46" s="177">
        <v>0.09</v>
      </c>
      <c r="L46" s="171"/>
      <c r="M46" s="171"/>
    </row>
    <row r="47" spans="1:13" s="170" customFormat="1" ht="47.25">
      <c r="A47" s="324"/>
      <c r="B47" s="175" t="s">
        <v>269</v>
      </c>
      <c r="C47" s="177">
        <v>0.16</v>
      </c>
      <c r="D47" s="177">
        <v>0.05</v>
      </c>
      <c r="E47" s="177">
        <v>0.16</v>
      </c>
      <c r="F47" s="177">
        <v>0.07</v>
      </c>
      <c r="G47" s="177">
        <v>0</v>
      </c>
      <c r="H47" s="177">
        <v>0.05</v>
      </c>
      <c r="I47" s="177">
        <v>0</v>
      </c>
      <c r="J47" s="177">
        <v>0.07</v>
      </c>
      <c r="L47" s="171"/>
      <c r="M47" s="171"/>
    </row>
    <row r="48" spans="1:13" s="170" customFormat="1" ht="31.5">
      <c r="A48" s="324"/>
      <c r="B48" s="175" t="s">
        <v>270</v>
      </c>
      <c r="C48" s="177">
        <v>0.1</v>
      </c>
      <c r="D48" s="177">
        <v>0.06</v>
      </c>
      <c r="E48" s="177">
        <v>0.1</v>
      </c>
      <c r="F48" s="177">
        <v>0.06</v>
      </c>
      <c r="G48" s="177">
        <v>0.1</v>
      </c>
      <c r="H48" s="177">
        <v>0.06</v>
      </c>
      <c r="I48" s="177">
        <v>0</v>
      </c>
      <c r="J48" s="177">
        <v>0</v>
      </c>
      <c r="L48" s="171"/>
      <c r="M48" s="171"/>
    </row>
    <row r="49" spans="1:13" s="170" customFormat="1" ht="31.5">
      <c r="A49" s="324"/>
      <c r="B49" s="175" t="s">
        <v>271</v>
      </c>
      <c r="C49" s="177">
        <v>0</v>
      </c>
      <c r="D49" s="177">
        <v>0.05</v>
      </c>
      <c r="E49" s="177">
        <v>0</v>
      </c>
      <c r="F49" s="177">
        <v>0.05</v>
      </c>
      <c r="G49" s="177">
        <v>0</v>
      </c>
      <c r="H49" s="177">
        <v>0.05</v>
      </c>
      <c r="I49" s="177">
        <v>0</v>
      </c>
      <c r="J49" s="177">
        <v>0</v>
      </c>
      <c r="L49" s="171"/>
      <c r="M49" s="171"/>
    </row>
    <row r="50" spans="1:13" s="170" customFormat="1" ht="31.5">
      <c r="A50" s="324"/>
      <c r="B50" s="175" t="s">
        <v>272</v>
      </c>
      <c r="C50" s="177">
        <v>0.25</v>
      </c>
      <c r="D50" s="177">
        <v>0.73</v>
      </c>
      <c r="E50" s="177">
        <v>0.25</v>
      </c>
      <c r="F50" s="177">
        <v>0.74</v>
      </c>
      <c r="G50" s="177">
        <v>0.25</v>
      </c>
      <c r="H50" s="177">
        <v>0.73</v>
      </c>
      <c r="I50" s="177">
        <v>0.16</v>
      </c>
      <c r="J50" s="177">
        <v>0.74</v>
      </c>
      <c r="L50" s="171"/>
      <c r="M50" s="171"/>
    </row>
    <row r="51" spans="1:13" s="170" customFormat="1" ht="31.5">
      <c r="A51" s="324"/>
      <c r="B51" s="175" t="s">
        <v>273</v>
      </c>
      <c r="C51" s="177">
        <v>0</v>
      </c>
      <c r="D51" s="177">
        <v>0.4</v>
      </c>
      <c r="E51" s="177">
        <v>0</v>
      </c>
      <c r="F51" s="177">
        <v>0.4</v>
      </c>
      <c r="G51" s="177">
        <v>0</v>
      </c>
      <c r="H51" s="177">
        <v>0.4</v>
      </c>
      <c r="I51" s="177">
        <v>0</v>
      </c>
      <c r="J51" s="177">
        <v>0.4</v>
      </c>
      <c r="L51" s="171"/>
      <c r="M51" s="171"/>
    </row>
    <row r="52" spans="1:13" s="170" customFormat="1" ht="15.75">
      <c r="A52" s="325"/>
      <c r="B52" s="172" t="s">
        <v>106</v>
      </c>
      <c r="C52" s="177">
        <v>0</v>
      </c>
      <c r="D52" s="177">
        <v>0</v>
      </c>
      <c r="E52" s="177">
        <v>0</v>
      </c>
      <c r="F52" s="177">
        <v>0</v>
      </c>
      <c r="G52" s="177">
        <v>0</v>
      </c>
      <c r="H52" s="177">
        <v>0</v>
      </c>
      <c r="I52" s="177">
        <v>0</v>
      </c>
      <c r="J52" s="177">
        <v>0</v>
      </c>
      <c r="L52" s="171"/>
      <c r="M52" s="171"/>
    </row>
    <row r="53" spans="1:13" s="170" customFormat="1" ht="47.25">
      <c r="A53" s="326"/>
      <c r="B53" s="45" t="s">
        <v>130</v>
      </c>
      <c r="C53" s="177">
        <v>0</v>
      </c>
      <c r="D53" s="177">
        <v>0</v>
      </c>
      <c r="E53" s="177">
        <v>0</v>
      </c>
      <c r="F53" s="177">
        <v>5.9</v>
      </c>
      <c r="G53" s="177">
        <v>0</v>
      </c>
      <c r="H53" s="177">
        <v>0</v>
      </c>
      <c r="I53" s="177">
        <v>0</v>
      </c>
      <c r="J53" s="177">
        <v>5.9</v>
      </c>
      <c r="L53" s="171"/>
      <c r="M53" s="171"/>
    </row>
    <row r="54" spans="1:13" s="170" customFormat="1" ht="47.25">
      <c r="A54" s="326"/>
      <c r="B54" s="45" t="s">
        <v>278</v>
      </c>
      <c r="C54" s="177">
        <v>0</v>
      </c>
      <c r="D54" s="177">
        <v>0</v>
      </c>
      <c r="E54" s="177">
        <v>0</v>
      </c>
      <c r="F54" s="177">
        <v>5.36</v>
      </c>
      <c r="G54" s="177">
        <v>0</v>
      </c>
      <c r="H54" s="177">
        <v>0</v>
      </c>
      <c r="I54" s="177">
        <v>0</v>
      </c>
      <c r="J54" s="177">
        <v>5.36</v>
      </c>
      <c r="L54" s="171"/>
      <c r="M54" s="171"/>
    </row>
    <row r="55" spans="1:13" s="170" customFormat="1" ht="63">
      <c r="A55" s="326"/>
      <c r="B55" s="45" t="s">
        <v>131</v>
      </c>
      <c r="C55" s="177">
        <v>0</v>
      </c>
      <c r="D55" s="177">
        <v>4.7</v>
      </c>
      <c r="E55" s="177">
        <v>0</v>
      </c>
      <c r="F55" s="177">
        <v>0</v>
      </c>
      <c r="G55" s="177">
        <v>0</v>
      </c>
      <c r="H55" s="177">
        <v>4.7</v>
      </c>
      <c r="I55" s="177">
        <v>0</v>
      </c>
      <c r="J55" s="177">
        <v>0</v>
      </c>
      <c r="L55" s="171"/>
      <c r="M55" s="171"/>
    </row>
    <row r="56" spans="1:13" s="170" customFormat="1" ht="63">
      <c r="A56" s="326"/>
      <c r="B56" s="45" t="s">
        <v>132</v>
      </c>
      <c r="C56" s="177">
        <v>0</v>
      </c>
      <c r="D56" s="177">
        <v>3.43</v>
      </c>
      <c r="E56" s="177">
        <v>0</v>
      </c>
      <c r="F56" s="177">
        <v>3.55</v>
      </c>
      <c r="G56" s="177">
        <v>0</v>
      </c>
      <c r="H56" s="177">
        <v>3.43</v>
      </c>
      <c r="I56" s="177">
        <v>0</v>
      </c>
      <c r="J56" s="177">
        <v>3.55</v>
      </c>
      <c r="L56" s="171"/>
      <c r="M56" s="171"/>
    </row>
    <row r="57" spans="1:13" s="170" customFormat="1" ht="63">
      <c r="A57" s="326"/>
      <c r="B57" s="45" t="s">
        <v>134</v>
      </c>
      <c r="C57" s="177">
        <v>0</v>
      </c>
      <c r="D57" s="177">
        <v>6.8</v>
      </c>
      <c r="E57" s="177">
        <v>0</v>
      </c>
      <c r="F57" s="177">
        <v>3.6</v>
      </c>
      <c r="G57" s="177">
        <v>0</v>
      </c>
      <c r="H57" s="177">
        <v>6.8</v>
      </c>
      <c r="I57" s="177">
        <v>0</v>
      </c>
      <c r="J57" s="177">
        <v>3.6</v>
      </c>
      <c r="L57" s="171"/>
      <c r="M57" s="171"/>
    </row>
    <row r="58" spans="1:13" s="170" customFormat="1" ht="94.5">
      <c r="A58" s="326"/>
      <c r="B58" s="45" t="s">
        <v>280</v>
      </c>
      <c r="C58" s="177">
        <v>40</v>
      </c>
      <c r="D58" s="177">
        <v>0</v>
      </c>
      <c r="E58" s="177">
        <v>0</v>
      </c>
      <c r="F58" s="177">
        <v>0</v>
      </c>
      <c r="G58" s="177">
        <v>31.5</v>
      </c>
      <c r="H58" s="177">
        <v>0</v>
      </c>
      <c r="I58" s="177">
        <v>0</v>
      </c>
      <c r="J58" s="177">
        <v>0</v>
      </c>
      <c r="L58" s="171"/>
      <c r="M58" s="171"/>
    </row>
    <row r="59" spans="1:13" s="170" customFormat="1" ht="15.75">
      <c r="A59" s="326"/>
      <c r="B59" s="172" t="s">
        <v>107</v>
      </c>
      <c r="C59" s="177">
        <v>0</v>
      </c>
      <c r="D59" s="177">
        <v>0</v>
      </c>
      <c r="E59" s="177">
        <v>0</v>
      </c>
      <c r="F59" s="177">
        <v>0</v>
      </c>
      <c r="G59" s="177">
        <v>0</v>
      </c>
      <c r="H59" s="177">
        <v>0</v>
      </c>
      <c r="I59" s="177">
        <v>0</v>
      </c>
      <c r="J59" s="177">
        <v>0</v>
      </c>
      <c r="L59" s="171"/>
      <c r="M59" s="171"/>
    </row>
    <row r="60" spans="1:13" s="170" customFormat="1" ht="15.75">
      <c r="A60" s="326"/>
      <c r="B60" s="175" t="s">
        <v>183</v>
      </c>
      <c r="C60" s="177">
        <v>0</v>
      </c>
      <c r="D60" s="177">
        <v>2.7</v>
      </c>
      <c r="E60" s="177">
        <v>0</v>
      </c>
      <c r="F60" s="177">
        <v>2.3</v>
      </c>
      <c r="G60" s="177">
        <v>0</v>
      </c>
      <c r="H60" s="177">
        <v>2.7</v>
      </c>
      <c r="I60" s="177">
        <v>0</v>
      </c>
      <c r="J60" s="177">
        <v>2.3</v>
      </c>
      <c r="L60" s="171"/>
      <c r="M60" s="171"/>
    </row>
    <row r="61" spans="1:13" s="170" customFormat="1" ht="15.75">
      <c r="A61" s="326"/>
      <c r="B61" s="175" t="s">
        <v>285</v>
      </c>
      <c r="C61" s="177">
        <v>0</v>
      </c>
      <c r="D61" s="177">
        <v>2.6</v>
      </c>
      <c r="E61" s="177">
        <v>0</v>
      </c>
      <c r="F61" s="177">
        <v>3.26</v>
      </c>
      <c r="G61" s="177">
        <v>0</v>
      </c>
      <c r="H61" s="177">
        <v>2.6</v>
      </c>
      <c r="I61" s="177">
        <v>0</v>
      </c>
      <c r="J61" s="177">
        <v>3.26</v>
      </c>
      <c r="L61" s="171"/>
      <c r="M61" s="171"/>
    </row>
    <row r="62" spans="1:13" s="170" customFormat="1" ht="15.75">
      <c r="A62" s="325"/>
      <c r="B62" s="172" t="s">
        <v>108</v>
      </c>
      <c r="C62" s="177">
        <v>0</v>
      </c>
      <c r="D62" s="177">
        <v>0</v>
      </c>
      <c r="E62" s="177">
        <v>0</v>
      </c>
      <c r="F62" s="177">
        <v>0</v>
      </c>
      <c r="G62" s="177">
        <v>0</v>
      </c>
      <c r="H62" s="177">
        <v>0</v>
      </c>
      <c r="I62" s="177">
        <v>0</v>
      </c>
      <c r="J62" s="177">
        <v>0</v>
      </c>
      <c r="L62" s="171"/>
      <c r="M62" s="171"/>
    </row>
    <row r="63" spans="1:13" s="170" customFormat="1" ht="47.25">
      <c r="A63" s="326"/>
      <c r="B63" s="29" t="s">
        <v>149</v>
      </c>
      <c r="C63" s="177">
        <v>0</v>
      </c>
      <c r="D63" s="177">
        <v>0</v>
      </c>
      <c r="E63" s="177">
        <v>0</v>
      </c>
      <c r="F63" s="177">
        <v>0.3</v>
      </c>
      <c r="G63" s="177">
        <v>0</v>
      </c>
      <c r="H63" s="177">
        <v>0</v>
      </c>
      <c r="I63" s="177">
        <v>0</v>
      </c>
      <c r="J63" s="177">
        <v>0.3</v>
      </c>
      <c r="L63" s="171"/>
      <c r="M63" s="171"/>
    </row>
    <row r="64" spans="1:13" s="170" customFormat="1" ht="47.25">
      <c r="A64" s="326"/>
      <c r="B64" s="29" t="s">
        <v>146</v>
      </c>
      <c r="C64" s="177">
        <v>0</v>
      </c>
      <c r="D64" s="177">
        <v>0.4</v>
      </c>
      <c r="E64" s="177">
        <v>0</v>
      </c>
      <c r="F64" s="177">
        <v>0.21</v>
      </c>
      <c r="G64" s="177">
        <v>0</v>
      </c>
      <c r="H64" s="177">
        <v>0.4</v>
      </c>
      <c r="I64" s="177">
        <v>0</v>
      </c>
      <c r="J64" s="177">
        <v>0.21</v>
      </c>
      <c r="L64" s="171"/>
      <c r="M64" s="171"/>
    </row>
    <row r="65" spans="1:13" s="170" customFormat="1" ht="78.75">
      <c r="A65" s="326"/>
      <c r="B65" s="29" t="s">
        <v>150</v>
      </c>
      <c r="C65" s="177">
        <v>25</v>
      </c>
      <c r="D65" s="177">
        <v>0</v>
      </c>
      <c r="E65" s="177">
        <v>0</v>
      </c>
      <c r="F65" s="177">
        <v>0</v>
      </c>
      <c r="G65" s="177">
        <v>16</v>
      </c>
      <c r="H65" s="177">
        <v>0</v>
      </c>
      <c r="I65" s="177">
        <v>0</v>
      </c>
      <c r="J65" s="177">
        <v>0</v>
      </c>
      <c r="L65" s="171"/>
      <c r="M65" s="171"/>
    </row>
    <row r="66" spans="1:13" s="170" customFormat="1" ht="63">
      <c r="A66" s="326"/>
      <c r="B66" s="29" t="s">
        <v>151</v>
      </c>
      <c r="C66" s="177">
        <v>10</v>
      </c>
      <c r="D66" s="177">
        <v>0</v>
      </c>
      <c r="E66" s="177">
        <v>0</v>
      </c>
      <c r="F66" s="177">
        <v>0</v>
      </c>
      <c r="G66" s="177">
        <v>6.3</v>
      </c>
      <c r="H66" s="177">
        <v>0</v>
      </c>
      <c r="I66" s="177">
        <v>0</v>
      </c>
      <c r="J66" s="177">
        <v>0</v>
      </c>
      <c r="L66" s="171"/>
      <c r="M66" s="171"/>
    </row>
    <row r="67" spans="1:13" s="170" customFormat="1" ht="31.5">
      <c r="A67" s="326"/>
      <c r="B67" s="29" t="s">
        <v>310</v>
      </c>
      <c r="C67" s="177">
        <v>0</v>
      </c>
      <c r="D67" s="177">
        <v>4</v>
      </c>
      <c r="E67" s="177">
        <v>0.025</v>
      </c>
      <c r="F67" s="177">
        <v>1.945</v>
      </c>
      <c r="G67" s="177">
        <v>0</v>
      </c>
      <c r="H67" s="177">
        <v>4</v>
      </c>
      <c r="I67" s="177">
        <v>0</v>
      </c>
      <c r="J67" s="177">
        <v>1.485</v>
      </c>
      <c r="L67" s="171"/>
      <c r="M67" s="171"/>
    </row>
    <row r="68" spans="1:13" s="170" customFormat="1" ht="31.5">
      <c r="A68" s="326"/>
      <c r="B68" s="29" t="s">
        <v>312</v>
      </c>
      <c r="C68" s="177">
        <v>0</v>
      </c>
      <c r="D68" s="177">
        <v>19.615000000000002</v>
      </c>
      <c r="E68" s="177">
        <v>0</v>
      </c>
      <c r="F68" s="177">
        <v>36.287</v>
      </c>
      <c r="G68" s="177">
        <v>0</v>
      </c>
      <c r="H68" s="177">
        <v>19.615000000000002</v>
      </c>
      <c r="I68" s="177">
        <v>0</v>
      </c>
      <c r="J68" s="177">
        <v>36.287</v>
      </c>
      <c r="L68" s="171"/>
      <c r="M68" s="171"/>
    </row>
    <row r="69" spans="1:13" s="170" customFormat="1" ht="31.5">
      <c r="A69" s="326"/>
      <c r="B69" s="29" t="s">
        <v>313</v>
      </c>
      <c r="C69" s="177">
        <v>0.16</v>
      </c>
      <c r="D69" s="177">
        <v>0.245</v>
      </c>
      <c r="E69" s="177">
        <v>0</v>
      </c>
      <c r="F69" s="177">
        <v>0</v>
      </c>
      <c r="G69" s="177">
        <v>0.16</v>
      </c>
      <c r="H69" s="177">
        <v>0.245</v>
      </c>
      <c r="I69" s="177">
        <v>0</v>
      </c>
      <c r="J69" s="177">
        <v>0</v>
      </c>
      <c r="L69" s="171"/>
      <c r="M69" s="171"/>
    </row>
    <row r="70" spans="1:13" s="170" customFormat="1" ht="31.5">
      <c r="A70" s="326"/>
      <c r="B70" s="29" t="s">
        <v>314</v>
      </c>
      <c r="C70" s="177">
        <v>0</v>
      </c>
      <c r="D70" s="177">
        <v>0.635</v>
      </c>
      <c r="E70" s="177">
        <v>0</v>
      </c>
      <c r="F70" s="177">
        <v>0</v>
      </c>
      <c r="G70" s="177">
        <v>0</v>
      </c>
      <c r="H70" s="177">
        <v>0.635</v>
      </c>
      <c r="I70" s="177">
        <v>0</v>
      </c>
      <c r="J70" s="177">
        <v>0</v>
      </c>
      <c r="L70" s="171"/>
      <c r="M70" s="171"/>
    </row>
    <row r="71" spans="1:13" s="170" customFormat="1" ht="31.5">
      <c r="A71" s="326"/>
      <c r="B71" s="29" t="s">
        <v>315</v>
      </c>
      <c r="C71" s="177">
        <v>0</v>
      </c>
      <c r="D71" s="177">
        <v>0.09</v>
      </c>
      <c r="E71" s="177">
        <v>0</v>
      </c>
      <c r="F71" s="177">
        <v>0</v>
      </c>
      <c r="G71" s="177">
        <v>0</v>
      </c>
      <c r="H71" s="177">
        <v>0.09</v>
      </c>
      <c r="I71" s="177">
        <v>0</v>
      </c>
      <c r="J71" s="177">
        <v>0</v>
      </c>
      <c r="L71" s="171"/>
      <c r="M71" s="171"/>
    </row>
    <row r="72" spans="1:13" s="170" customFormat="1" ht="15.75">
      <c r="A72" s="326"/>
      <c r="B72" s="29" t="s">
        <v>316</v>
      </c>
      <c r="C72" s="177">
        <v>0</v>
      </c>
      <c r="D72" s="177">
        <v>7</v>
      </c>
      <c r="E72" s="177">
        <v>0</v>
      </c>
      <c r="F72" s="177">
        <v>0</v>
      </c>
      <c r="G72" s="177">
        <v>0</v>
      </c>
      <c r="H72" s="177">
        <v>7</v>
      </c>
      <c r="I72" s="177">
        <v>0</v>
      </c>
      <c r="J72" s="177">
        <v>0</v>
      </c>
      <c r="L72" s="171"/>
      <c r="M72" s="171"/>
    </row>
    <row r="73" spans="1:13" s="170" customFormat="1" ht="15.75">
      <c r="A73" s="326"/>
      <c r="B73" s="29" t="s">
        <v>317</v>
      </c>
      <c r="C73" s="177">
        <v>0</v>
      </c>
      <c r="D73" s="177">
        <v>3.1</v>
      </c>
      <c r="E73" s="177">
        <v>0</v>
      </c>
      <c r="F73" s="177">
        <v>0</v>
      </c>
      <c r="G73" s="177">
        <v>0</v>
      </c>
      <c r="H73" s="177">
        <v>3.1</v>
      </c>
      <c r="I73" s="177">
        <v>0</v>
      </c>
      <c r="J73" s="177">
        <v>0</v>
      </c>
      <c r="L73" s="171"/>
      <c r="M73" s="171"/>
    </row>
    <row r="74" spans="1:13" s="170" customFormat="1" ht="31.5">
      <c r="A74" s="326"/>
      <c r="B74" s="29" t="s">
        <v>318</v>
      </c>
      <c r="C74" s="177">
        <v>0</v>
      </c>
      <c r="D74" s="177">
        <v>15.9</v>
      </c>
      <c r="E74" s="177">
        <v>0</v>
      </c>
      <c r="F74" s="177">
        <v>0</v>
      </c>
      <c r="G74" s="177">
        <v>0</v>
      </c>
      <c r="H74" s="177">
        <v>15.9</v>
      </c>
      <c r="I74" s="177">
        <v>0</v>
      </c>
      <c r="J74" s="177">
        <v>0</v>
      </c>
      <c r="L74" s="171"/>
      <c r="M74" s="171"/>
    </row>
    <row r="75" spans="1:13" s="170" customFormat="1" ht="31.5">
      <c r="A75" s="326"/>
      <c r="B75" s="29" t="s">
        <v>319</v>
      </c>
      <c r="C75" s="177">
        <v>0</v>
      </c>
      <c r="D75" s="177">
        <v>0.92</v>
      </c>
      <c r="E75" s="177">
        <v>0</v>
      </c>
      <c r="F75" s="177">
        <v>0</v>
      </c>
      <c r="G75" s="177">
        <v>0</v>
      </c>
      <c r="H75" s="177">
        <v>0.92</v>
      </c>
      <c r="I75" s="177">
        <v>0</v>
      </c>
      <c r="J75" s="177">
        <v>0</v>
      </c>
      <c r="L75" s="171"/>
      <c r="M75" s="171"/>
    </row>
    <row r="76" spans="1:13" s="170" customFormat="1" ht="15.75">
      <c r="A76" s="326"/>
      <c r="B76" s="29" t="s">
        <v>320</v>
      </c>
      <c r="C76" s="177">
        <v>0</v>
      </c>
      <c r="D76" s="177">
        <v>2</v>
      </c>
      <c r="E76" s="177">
        <v>0</v>
      </c>
      <c r="F76" s="177">
        <v>0</v>
      </c>
      <c r="G76" s="177">
        <v>0</v>
      </c>
      <c r="H76" s="177">
        <v>2</v>
      </c>
      <c r="I76" s="177">
        <v>0</v>
      </c>
      <c r="J76" s="177">
        <v>0</v>
      </c>
      <c r="L76" s="171"/>
      <c r="M76" s="171"/>
    </row>
    <row r="77" spans="1:13" s="170" customFormat="1" ht="31.5">
      <c r="A77" s="326"/>
      <c r="B77" s="29" t="s">
        <v>321</v>
      </c>
      <c r="C77" s="177">
        <v>0</v>
      </c>
      <c r="D77" s="177">
        <v>2.28</v>
      </c>
      <c r="E77" s="177">
        <v>0</v>
      </c>
      <c r="F77" s="177">
        <v>0</v>
      </c>
      <c r="G77" s="177">
        <v>0</v>
      </c>
      <c r="H77" s="177">
        <v>2.28</v>
      </c>
      <c r="I77" s="177">
        <v>0</v>
      </c>
      <c r="J77" s="177">
        <v>0</v>
      </c>
      <c r="L77" s="171"/>
      <c r="M77" s="171"/>
    </row>
    <row r="78" spans="1:13" s="170" customFormat="1" ht="31.5">
      <c r="A78" s="326"/>
      <c r="B78" s="29" t="s">
        <v>322</v>
      </c>
      <c r="C78" s="177">
        <v>0</v>
      </c>
      <c r="D78" s="177">
        <v>3.84</v>
      </c>
      <c r="E78" s="177">
        <v>0</v>
      </c>
      <c r="F78" s="177">
        <v>0</v>
      </c>
      <c r="G78" s="177">
        <v>0</v>
      </c>
      <c r="H78" s="177">
        <v>3.84</v>
      </c>
      <c r="I78" s="177">
        <v>0</v>
      </c>
      <c r="J78" s="177">
        <v>0</v>
      </c>
      <c r="L78" s="171"/>
      <c r="M78" s="171"/>
    </row>
    <row r="79" spans="1:13" s="170" customFormat="1" ht="31.5">
      <c r="A79" s="326"/>
      <c r="B79" s="29" t="s">
        <v>323</v>
      </c>
      <c r="C79" s="177">
        <v>0</v>
      </c>
      <c r="D79" s="177">
        <v>2.075</v>
      </c>
      <c r="E79" s="177">
        <v>0</v>
      </c>
      <c r="F79" s="177">
        <v>0</v>
      </c>
      <c r="G79" s="177">
        <v>0</v>
      </c>
      <c r="H79" s="177">
        <v>2.075</v>
      </c>
      <c r="I79" s="177">
        <v>0</v>
      </c>
      <c r="J79" s="177">
        <v>0</v>
      </c>
      <c r="L79" s="171"/>
      <c r="M79" s="171"/>
    </row>
    <row r="80" spans="1:13" s="170" customFormat="1" ht="31.5">
      <c r="A80" s="326"/>
      <c r="B80" s="29" t="s">
        <v>324</v>
      </c>
      <c r="C80" s="177">
        <v>0</v>
      </c>
      <c r="D80" s="177">
        <v>1.9</v>
      </c>
      <c r="E80" s="177">
        <v>0</v>
      </c>
      <c r="F80" s="177">
        <v>0</v>
      </c>
      <c r="G80" s="177">
        <v>0</v>
      </c>
      <c r="H80" s="177">
        <v>1.9</v>
      </c>
      <c r="I80" s="177">
        <v>0</v>
      </c>
      <c r="J80" s="177">
        <v>0</v>
      </c>
      <c r="L80" s="171"/>
      <c r="M80" s="171"/>
    </row>
    <row r="81" spans="1:13" s="170" customFormat="1" ht="31.5">
      <c r="A81" s="326"/>
      <c r="B81" s="29" t="s">
        <v>325</v>
      </c>
      <c r="C81" s="177">
        <v>0</v>
      </c>
      <c r="D81" s="177">
        <v>5</v>
      </c>
      <c r="E81" s="177">
        <v>0</v>
      </c>
      <c r="F81" s="177">
        <v>0</v>
      </c>
      <c r="G81" s="177">
        <v>0</v>
      </c>
      <c r="H81" s="177">
        <v>5</v>
      </c>
      <c r="I81" s="177">
        <v>0</v>
      </c>
      <c r="J81" s="177">
        <v>0</v>
      </c>
      <c r="L81" s="171"/>
      <c r="M81" s="171"/>
    </row>
    <row r="82" spans="1:13" s="170" customFormat="1" ht="31.5">
      <c r="A82" s="326"/>
      <c r="B82" s="29" t="s">
        <v>326</v>
      </c>
      <c r="C82" s="177">
        <v>0</v>
      </c>
      <c r="D82" s="177">
        <v>0.8</v>
      </c>
      <c r="E82" s="177">
        <v>0</v>
      </c>
      <c r="F82" s="177">
        <v>0</v>
      </c>
      <c r="G82" s="177">
        <v>0</v>
      </c>
      <c r="H82" s="177">
        <v>0.8</v>
      </c>
      <c r="I82" s="177">
        <v>0</v>
      </c>
      <c r="J82" s="177">
        <v>0</v>
      </c>
      <c r="L82" s="171"/>
      <c r="M82" s="171"/>
    </row>
    <row r="83" spans="1:13" s="170" customFormat="1" ht="31.5">
      <c r="A83" s="326"/>
      <c r="B83" s="29" t="s">
        <v>327</v>
      </c>
      <c r="C83" s="177">
        <v>0</v>
      </c>
      <c r="D83" s="177">
        <v>3</v>
      </c>
      <c r="E83" s="177">
        <v>0</v>
      </c>
      <c r="F83" s="177">
        <v>0</v>
      </c>
      <c r="G83" s="177">
        <v>0</v>
      </c>
      <c r="H83" s="177">
        <v>3</v>
      </c>
      <c r="I83" s="177">
        <v>0</v>
      </c>
      <c r="J83" s="177">
        <v>0</v>
      </c>
      <c r="L83" s="171"/>
      <c r="M83" s="171"/>
    </row>
    <row r="84" spans="1:13" s="170" customFormat="1" ht="31.5">
      <c r="A84" s="326"/>
      <c r="B84" s="29" t="s">
        <v>328</v>
      </c>
      <c r="C84" s="177">
        <v>0</v>
      </c>
      <c r="D84" s="177">
        <v>3.42</v>
      </c>
      <c r="E84" s="177">
        <v>0</v>
      </c>
      <c r="F84" s="177">
        <v>0</v>
      </c>
      <c r="G84" s="177">
        <v>0</v>
      </c>
      <c r="H84" s="177">
        <v>3.42</v>
      </c>
      <c r="I84" s="177">
        <v>0</v>
      </c>
      <c r="J84" s="177">
        <v>0</v>
      </c>
      <c r="L84" s="171"/>
      <c r="M84" s="171"/>
    </row>
    <row r="85" spans="1:13" s="170" customFormat="1" ht="31.5">
      <c r="A85" s="326"/>
      <c r="B85" s="29" t="s">
        <v>329</v>
      </c>
      <c r="C85" s="177">
        <v>0.1</v>
      </c>
      <c r="D85" s="177">
        <v>0</v>
      </c>
      <c r="E85" s="177">
        <v>0.16</v>
      </c>
      <c r="F85" s="177">
        <v>0.45</v>
      </c>
      <c r="G85" s="177">
        <v>0</v>
      </c>
      <c r="H85" s="177">
        <v>0</v>
      </c>
      <c r="I85" s="177">
        <v>0</v>
      </c>
      <c r="J85" s="177">
        <v>0</v>
      </c>
      <c r="L85" s="171"/>
      <c r="M85" s="171"/>
    </row>
    <row r="86" spans="1:13" s="170" customFormat="1" ht="31.5">
      <c r="A86" s="326"/>
      <c r="B86" s="29" t="s">
        <v>330</v>
      </c>
      <c r="C86" s="177">
        <v>0.1</v>
      </c>
      <c r="D86" s="177">
        <v>0</v>
      </c>
      <c r="E86" s="177">
        <v>0</v>
      </c>
      <c r="F86" s="177">
        <v>0</v>
      </c>
      <c r="G86" s="177">
        <v>0</v>
      </c>
      <c r="H86" s="177">
        <v>0</v>
      </c>
      <c r="I86" s="177">
        <v>0</v>
      </c>
      <c r="J86" s="177">
        <v>0</v>
      </c>
      <c r="L86" s="171"/>
      <c r="M86" s="171"/>
    </row>
    <row r="87" spans="1:13" s="170" customFormat="1" ht="31.5">
      <c r="A87" s="326"/>
      <c r="B87" s="29" t="s">
        <v>331</v>
      </c>
      <c r="C87" s="177">
        <v>0.25</v>
      </c>
      <c r="D87" s="177">
        <v>0</v>
      </c>
      <c r="E87" s="177">
        <v>0</v>
      </c>
      <c r="F87" s="177">
        <v>0</v>
      </c>
      <c r="G87" s="177">
        <v>0</v>
      </c>
      <c r="H87" s="177">
        <v>0</v>
      </c>
      <c r="I87" s="177">
        <v>0</v>
      </c>
      <c r="J87" s="177">
        <v>0</v>
      </c>
      <c r="L87" s="171"/>
      <c r="M87" s="171"/>
    </row>
    <row r="88" spans="1:13" s="170" customFormat="1" ht="31.5">
      <c r="A88" s="326"/>
      <c r="B88" s="29" t="s">
        <v>332</v>
      </c>
      <c r="C88" s="177">
        <v>0.16</v>
      </c>
      <c r="D88" s="177">
        <v>0</v>
      </c>
      <c r="E88" s="177">
        <v>0.1</v>
      </c>
      <c r="F88" s="177">
        <v>0</v>
      </c>
      <c r="G88" s="177">
        <v>0</v>
      </c>
      <c r="H88" s="177">
        <v>0</v>
      </c>
      <c r="I88" s="177">
        <v>0</v>
      </c>
      <c r="J88" s="177">
        <v>0</v>
      </c>
      <c r="L88" s="171"/>
      <c r="M88" s="171"/>
    </row>
    <row r="89" spans="1:13" s="170" customFormat="1" ht="31.5">
      <c r="A89" s="326"/>
      <c r="B89" s="29" t="s">
        <v>333</v>
      </c>
      <c r="C89" s="177">
        <v>0.1</v>
      </c>
      <c r="D89" s="177">
        <v>0</v>
      </c>
      <c r="E89" s="177">
        <v>0.1</v>
      </c>
      <c r="F89" s="177">
        <v>0</v>
      </c>
      <c r="G89" s="177">
        <v>0</v>
      </c>
      <c r="H89" s="177">
        <v>0</v>
      </c>
      <c r="I89" s="177">
        <v>0</v>
      </c>
      <c r="J89" s="177">
        <v>0</v>
      </c>
      <c r="L89" s="171"/>
      <c r="M89" s="171"/>
    </row>
    <row r="90" spans="1:13" s="170" customFormat="1" ht="31.5">
      <c r="A90" s="326"/>
      <c r="B90" s="29" t="s">
        <v>334</v>
      </c>
      <c r="C90" s="177">
        <v>0.25</v>
      </c>
      <c r="D90" s="177">
        <v>0</v>
      </c>
      <c r="E90" s="177">
        <v>0.25</v>
      </c>
      <c r="F90" s="177">
        <v>0</v>
      </c>
      <c r="G90" s="177">
        <v>0</v>
      </c>
      <c r="H90" s="177">
        <v>0</v>
      </c>
      <c r="I90" s="177">
        <v>0</v>
      </c>
      <c r="J90" s="177">
        <v>0</v>
      </c>
      <c r="L90" s="171"/>
      <c r="M90" s="171"/>
    </row>
    <row r="91" spans="1:13" s="170" customFormat="1" ht="31.5">
      <c r="A91" s="326"/>
      <c r="B91" s="29" t="s">
        <v>335</v>
      </c>
      <c r="C91" s="177">
        <v>0.16</v>
      </c>
      <c r="D91" s="177">
        <v>0</v>
      </c>
      <c r="E91" s="177">
        <v>0</v>
      </c>
      <c r="F91" s="177">
        <v>0</v>
      </c>
      <c r="G91" s="177">
        <v>0.16</v>
      </c>
      <c r="H91" s="177">
        <v>0</v>
      </c>
      <c r="I91" s="177">
        <v>0</v>
      </c>
      <c r="J91" s="177">
        <v>0</v>
      </c>
      <c r="L91" s="171"/>
      <c r="M91" s="171"/>
    </row>
    <row r="92" spans="1:13" s="170" customFormat="1" ht="31.5">
      <c r="A92" s="326"/>
      <c r="B92" s="29" t="s">
        <v>336</v>
      </c>
      <c r="C92" s="177">
        <v>0.16</v>
      </c>
      <c r="D92" s="177">
        <v>0</v>
      </c>
      <c r="E92" s="177">
        <v>0</v>
      </c>
      <c r="F92" s="177">
        <v>0</v>
      </c>
      <c r="G92" s="177">
        <v>0.1</v>
      </c>
      <c r="H92" s="177">
        <v>0</v>
      </c>
      <c r="I92" s="177">
        <v>0</v>
      </c>
      <c r="J92" s="177">
        <v>0</v>
      </c>
      <c r="L92" s="171"/>
      <c r="M92" s="171"/>
    </row>
    <row r="93" spans="1:13" s="170" customFormat="1" ht="31.5">
      <c r="A93" s="326"/>
      <c r="B93" s="29" t="s">
        <v>337</v>
      </c>
      <c r="C93" s="177">
        <v>0.25</v>
      </c>
      <c r="D93" s="177">
        <v>0</v>
      </c>
      <c r="E93" s="177">
        <v>0</v>
      </c>
      <c r="F93" s="177">
        <v>0</v>
      </c>
      <c r="G93" s="177">
        <v>0.16</v>
      </c>
      <c r="H93" s="177">
        <v>0</v>
      </c>
      <c r="I93" s="177">
        <v>0</v>
      </c>
      <c r="J93" s="177">
        <v>0</v>
      </c>
      <c r="L93" s="171"/>
      <c r="M93" s="171"/>
    </row>
    <row r="94" spans="1:13" s="170" customFormat="1" ht="15.75">
      <c r="A94" s="325"/>
      <c r="B94" s="172" t="s">
        <v>109</v>
      </c>
      <c r="C94" s="177">
        <v>0</v>
      </c>
      <c r="D94" s="177">
        <v>0</v>
      </c>
      <c r="E94" s="177">
        <v>0</v>
      </c>
      <c r="F94" s="177">
        <v>0</v>
      </c>
      <c r="G94" s="177">
        <v>0</v>
      </c>
      <c r="H94" s="177">
        <v>0</v>
      </c>
      <c r="I94" s="177">
        <v>0</v>
      </c>
      <c r="J94" s="177">
        <v>0</v>
      </c>
      <c r="L94" s="171"/>
      <c r="M94" s="171"/>
    </row>
    <row r="95" spans="1:13" s="170" customFormat="1" ht="31.5">
      <c r="A95" s="326"/>
      <c r="B95" s="29" t="s">
        <v>338</v>
      </c>
      <c r="C95" s="177">
        <v>40</v>
      </c>
      <c r="D95" s="177">
        <v>0</v>
      </c>
      <c r="E95" s="177">
        <v>40</v>
      </c>
      <c r="F95" s="177">
        <v>0</v>
      </c>
      <c r="G95" s="177">
        <v>16</v>
      </c>
      <c r="H95" s="177">
        <v>0</v>
      </c>
      <c r="I95" s="177">
        <v>16</v>
      </c>
      <c r="J95" s="177">
        <v>0</v>
      </c>
      <c r="L95" s="171"/>
      <c r="M95" s="171"/>
    </row>
    <row r="96" spans="1:13" s="170" customFormat="1" ht="31.5">
      <c r="A96" s="326"/>
      <c r="B96" s="29" t="s">
        <v>154</v>
      </c>
      <c r="C96" s="177">
        <v>0</v>
      </c>
      <c r="D96" s="177">
        <v>12.9</v>
      </c>
      <c r="E96" s="177">
        <v>0</v>
      </c>
      <c r="F96" s="177">
        <v>12.9</v>
      </c>
      <c r="G96" s="177">
        <v>0</v>
      </c>
      <c r="H96" s="177">
        <v>12.9</v>
      </c>
      <c r="I96" s="177">
        <v>0</v>
      </c>
      <c r="J96" s="177">
        <v>12.9</v>
      </c>
      <c r="L96" s="171"/>
      <c r="M96" s="171"/>
    </row>
    <row r="97" spans="1:13" s="170" customFormat="1" ht="47.25">
      <c r="A97" s="326"/>
      <c r="B97" s="29" t="s">
        <v>153</v>
      </c>
      <c r="C97" s="177">
        <v>0</v>
      </c>
      <c r="D97" s="177">
        <v>21</v>
      </c>
      <c r="E97" s="177">
        <v>0</v>
      </c>
      <c r="F97" s="177">
        <v>0</v>
      </c>
      <c r="G97" s="177">
        <v>0</v>
      </c>
      <c r="H97" s="177">
        <v>21</v>
      </c>
      <c r="I97" s="177">
        <v>0</v>
      </c>
      <c r="J97" s="177">
        <v>0</v>
      </c>
      <c r="L97" s="171"/>
      <c r="M97" s="171"/>
    </row>
    <row r="98" spans="1:13" s="170" customFormat="1" ht="31.5">
      <c r="A98" s="326"/>
      <c r="B98" s="29" t="s">
        <v>212</v>
      </c>
      <c r="C98" s="177">
        <v>0</v>
      </c>
      <c r="D98" s="177">
        <v>5.28</v>
      </c>
      <c r="E98" s="177">
        <v>0</v>
      </c>
      <c r="F98" s="177">
        <v>5.28</v>
      </c>
      <c r="G98" s="177">
        <v>0</v>
      </c>
      <c r="H98" s="177">
        <v>5.28</v>
      </c>
      <c r="I98" s="177">
        <v>0</v>
      </c>
      <c r="J98" s="177">
        <v>5.28</v>
      </c>
      <c r="L98" s="171"/>
      <c r="M98" s="171"/>
    </row>
    <row r="99" spans="1:13" s="170" customFormat="1" ht="31.5">
      <c r="A99" s="326"/>
      <c r="B99" s="29" t="s">
        <v>341</v>
      </c>
      <c r="C99" s="177">
        <v>0</v>
      </c>
      <c r="D99" s="177">
        <v>17.5</v>
      </c>
      <c r="E99" s="177">
        <v>0</v>
      </c>
      <c r="F99" s="177">
        <v>0</v>
      </c>
      <c r="G99" s="177">
        <v>0</v>
      </c>
      <c r="H99" s="177">
        <v>17.5</v>
      </c>
      <c r="I99" s="177">
        <v>0</v>
      </c>
      <c r="J99" s="177">
        <v>0</v>
      </c>
      <c r="L99" s="171"/>
      <c r="M99" s="171"/>
    </row>
    <row r="100" spans="1:13" s="170" customFormat="1" ht="47.25">
      <c r="A100" s="326"/>
      <c r="B100" s="29" t="s">
        <v>342</v>
      </c>
      <c r="C100" s="177">
        <v>0</v>
      </c>
      <c r="D100" s="177">
        <v>6.5</v>
      </c>
      <c r="E100" s="177">
        <v>0</v>
      </c>
      <c r="F100" s="177">
        <v>6.5</v>
      </c>
      <c r="G100" s="177">
        <v>0</v>
      </c>
      <c r="H100" s="177">
        <v>6.5</v>
      </c>
      <c r="I100" s="177">
        <v>0</v>
      </c>
      <c r="J100" s="177">
        <v>0</v>
      </c>
      <c r="L100" s="171"/>
      <c r="M100" s="171"/>
    </row>
    <row r="101" spans="1:13" s="170" customFormat="1" ht="31.5">
      <c r="A101" s="326"/>
      <c r="B101" s="29" t="s">
        <v>343</v>
      </c>
      <c r="C101" s="177">
        <v>0</v>
      </c>
      <c r="D101" s="177">
        <v>0.37</v>
      </c>
      <c r="E101" s="177">
        <v>0</v>
      </c>
      <c r="F101" s="177">
        <v>0.365</v>
      </c>
      <c r="G101" s="177">
        <v>0</v>
      </c>
      <c r="H101" s="177">
        <v>0.37</v>
      </c>
      <c r="I101" s="177">
        <v>0</v>
      </c>
      <c r="J101" s="177">
        <v>0.37</v>
      </c>
      <c r="L101" s="171"/>
      <c r="M101" s="171"/>
    </row>
    <row r="102" spans="1:13" s="170" customFormat="1" ht="31.5">
      <c r="A102" s="326"/>
      <c r="B102" s="29" t="s">
        <v>344</v>
      </c>
      <c r="C102" s="177">
        <v>0</v>
      </c>
      <c r="D102" s="177">
        <v>7.28</v>
      </c>
      <c r="E102" s="177">
        <v>0</v>
      </c>
      <c r="F102" s="177">
        <v>7.28</v>
      </c>
      <c r="G102" s="177">
        <v>0</v>
      </c>
      <c r="H102" s="177">
        <v>7.28</v>
      </c>
      <c r="I102" s="177">
        <v>0</v>
      </c>
      <c r="J102" s="177">
        <v>7.28</v>
      </c>
      <c r="L102" s="171"/>
      <c r="M102" s="171"/>
    </row>
    <row r="103" spans="1:13" s="170" customFormat="1" ht="31.5">
      <c r="A103" s="326"/>
      <c r="B103" s="29" t="s">
        <v>346</v>
      </c>
      <c r="C103" s="177">
        <v>0</v>
      </c>
      <c r="D103" s="177">
        <v>2.69</v>
      </c>
      <c r="E103" s="177">
        <v>0</v>
      </c>
      <c r="F103" s="177">
        <v>2.69</v>
      </c>
      <c r="G103" s="177">
        <v>0</v>
      </c>
      <c r="H103" s="177">
        <v>2.69</v>
      </c>
      <c r="I103" s="177">
        <v>0</v>
      </c>
      <c r="J103" s="177">
        <v>0</v>
      </c>
      <c r="L103" s="171"/>
      <c r="M103" s="171"/>
    </row>
    <row r="104" spans="1:13" s="170" customFormat="1" ht="31.5">
      <c r="A104" s="326"/>
      <c r="B104" s="29" t="s">
        <v>347</v>
      </c>
      <c r="C104" s="177">
        <v>0</v>
      </c>
      <c r="D104" s="177">
        <v>4.2</v>
      </c>
      <c r="E104" s="177">
        <v>0</v>
      </c>
      <c r="F104" s="177">
        <v>4.2</v>
      </c>
      <c r="G104" s="177">
        <v>0</v>
      </c>
      <c r="H104" s="177">
        <v>4.2</v>
      </c>
      <c r="I104" s="177">
        <v>0</v>
      </c>
      <c r="J104" s="177">
        <v>0</v>
      </c>
      <c r="L104" s="171"/>
      <c r="M104" s="171"/>
    </row>
    <row r="105" spans="1:13" s="170" customFormat="1" ht="31.5">
      <c r="A105" s="326"/>
      <c r="B105" s="29" t="s">
        <v>348</v>
      </c>
      <c r="C105" s="177">
        <v>0</v>
      </c>
      <c r="D105" s="177">
        <v>4.5</v>
      </c>
      <c r="E105" s="177">
        <v>0</v>
      </c>
      <c r="F105" s="177">
        <v>4.5</v>
      </c>
      <c r="G105" s="177">
        <v>0</v>
      </c>
      <c r="H105" s="177">
        <v>4.5</v>
      </c>
      <c r="I105" s="177">
        <v>0</v>
      </c>
      <c r="J105" s="177">
        <v>0</v>
      </c>
      <c r="L105" s="171"/>
      <c r="M105" s="171"/>
    </row>
    <row r="106" spans="1:13" s="170" customFormat="1" ht="47.25">
      <c r="A106" s="326"/>
      <c r="B106" s="29" t="s">
        <v>349</v>
      </c>
      <c r="C106" s="177">
        <v>0</v>
      </c>
      <c r="D106" s="177">
        <v>5.2</v>
      </c>
      <c r="E106" s="177">
        <v>0</v>
      </c>
      <c r="F106" s="177">
        <v>5.2</v>
      </c>
      <c r="G106" s="177">
        <v>0</v>
      </c>
      <c r="H106" s="177">
        <v>5.2</v>
      </c>
      <c r="I106" s="177">
        <v>0</v>
      </c>
      <c r="J106" s="177">
        <v>5.4</v>
      </c>
      <c r="L106" s="171"/>
      <c r="M106" s="171"/>
    </row>
    <row r="107" spans="1:13" s="170" customFormat="1" ht="47.25">
      <c r="A107" s="326"/>
      <c r="B107" s="29" t="s">
        <v>350</v>
      </c>
      <c r="C107" s="177">
        <v>0</v>
      </c>
      <c r="D107" s="177">
        <v>0.93</v>
      </c>
      <c r="E107" s="177">
        <v>0</v>
      </c>
      <c r="F107" s="177">
        <v>0.93</v>
      </c>
      <c r="G107" s="177">
        <v>0</v>
      </c>
      <c r="H107" s="177">
        <v>0.93</v>
      </c>
      <c r="I107" s="177">
        <v>0</v>
      </c>
      <c r="J107" s="177">
        <v>1.6</v>
      </c>
      <c r="L107" s="171"/>
      <c r="M107" s="171"/>
    </row>
    <row r="108" spans="1:13" s="170" customFormat="1" ht="47.25">
      <c r="A108" s="326"/>
      <c r="B108" s="29" t="s">
        <v>351</v>
      </c>
      <c r="C108" s="177">
        <v>0</v>
      </c>
      <c r="D108" s="177">
        <v>1.81</v>
      </c>
      <c r="E108" s="177">
        <v>0</v>
      </c>
      <c r="F108" s="177">
        <v>1.81</v>
      </c>
      <c r="G108" s="177">
        <v>0</v>
      </c>
      <c r="H108" s="177">
        <v>1.81</v>
      </c>
      <c r="I108" s="177">
        <v>0</v>
      </c>
      <c r="J108" s="177">
        <v>0.53</v>
      </c>
      <c r="L108" s="171"/>
      <c r="M108" s="171"/>
    </row>
    <row r="109" spans="1:13" s="170" customFormat="1" ht="47.25">
      <c r="A109" s="326"/>
      <c r="B109" s="29" t="s">
        <v>352</v>
      </c>
      <c r="C109" s="177">
        <v>0</v>
      </c>
      <c r="D109" s="177">
        <v>4.96</v>
      </c>
      <c r="E109" s="177">
        <v>0</v>
      </c>
      <c r="F109" s="177">
        <v>0</v>
      </c>
      <c r="G109" s="177">
        <v>0</v>
      </c>
      <c r="H109" s="177">
        <v>4.96</v>
      </c>
      <c r="I109" s="177">
        <v>0</v>
      </c>
      <c r="J109" s="177">
        <v>0</v>
      </c>
      <c r="L109" s="171"/>
      <c r="M109" s="171"/>
    </row>
    <row r="110" spans="1:13" s="170" customFormat="1" ht="47.25">
      <c r="A110" s="326"/>
      <c r="B110" s="29" t="s">
        <v>353</v>
      </c>
      <c r="C110" s="177">
        <v>0</v>
      </c>
      <c r="D110" s="177">
        <v>2.8</v>
      </c>
      <c r="E110" s="177">
        <v>0</v>
      </c>
      <c r="F110" s="177">
        <v>2.8</v>
      </c>
      <c r="G110" s="177">
        <v>0</v>
      </c>
      <c r="H110" s="177">
        <v>2.8</v>
      </c>
      <c r="I110" s="177">
        <v>0</v>
      </c>
      <c r="J110" s="177">
        <v>3.01</v>
      </c>
      <c r="L110" s="171"/>
      <c r="M110" s="171"/>
    </row>
    <row r="111" spans="1:13" s="170" customFormat="1" ht="31.5">
      <c r="A111" s="326"/>
      <c r="B111" s="29" t="s">
        <v>354</v>
      </c>
      <c r="C111" s="177">
        <v>0</v>
      </c>
      <c r="D111" s="177">
        <v>4.28</v>
      </c>
      <c r="E111" s="177">
        <v>0</v>
      </c>
      <c r="F111" s="177">
        <v>4.28</v>
      </c>
      <c r="G111" s="177">
        <v>0</v>
      </c>
      <c r="H111" s="177">
        <v>4.28</v>
      </c>
      <c r="I111" s="177">
        <v>0</v>
      </c>
      <c r="J111" s="177">
        <v>0</v>
      </c>
      <c r="L111" s="171"/>
      <c r="M111" s="171"/>
    </row>
    <row r="112" spans="1:13" s="170" customFormat="1" ht="31.5">
      <c r="A112" s="326"/>
      <c r="B112" s="29" t="s">
        <v>355</v>
      </c>
      <c r="C112" s="177">
        <v>0</v>
      </c>
      <c r="D112" s="177">
        <v>4.6</v>
      </c>
      <c r="E112" s="177">
        <v>0</v>
      </c>
      <c r="F112" s="177">
        <v>4.6</v>
      </c>
      <c r="G112" s="177">
        <v>0</v>
      </c>
      <c r="H112" s="177">
        <v>4.6</v>
      </c>
      <c r="I112" s="177">
        <v>0</v>
      </c>
      <c r="J112" s="177">
        <v>0</v>
      </c>
      <c r="L112" s="171"/>
      <c r="M112" s="171"/>
    </row>
    <row r="113" spans="1:13" s="170" customFormat="1" ht="31.5">
      <c r="A113" s="326"/>
      <c r="B113" s="29" t="s">
        <v>356</v>
      </c>
      <c r="C113" s="177">
        <v>0</v>
      </c>
      <c r="D113" s="177">
        <v>2.37</v>
      </c>
      <c r="E113" s="177">
        <v>0</v>
      </c>
      <c r="F113" s="177">
        <v>2.37</v>
      </c>
      <c r="G113" s="177">
        <v>0</v>
      </c>
      <c r="H113" s="177">
        <v>2.37</v>
      </c>
      <c r="I113" s="177">
        <v>0</v>
      </c>
      <c r="J113" s="177">
        <v>2.37</v>
      </c>
      <c r="L113" s="171"/>
      <c r="M113" s="171"/>
    </row>
    <row r="114" spans="1:13" s="170" customFormat="1" ht="31.5">
      <c r="A114" s="326"/>
      <c r="B114" s="29" t="s">
        <v>357</v>
      </c>
      <c r="C114" s="177">
        <v>0</v>
      </c>
      <c r="D114" s="177">
        <v>2.58</v>
      </c>
      <c r="E114" s="177">
        <v>0</v>
      </c>
      <c r="F114" s="177">
        <v>2.58</v>
      </c>
      <c r="G114" s="177">
        <v>0</v>
      </c>
      <c r="H114" s="177">
        <v>2.58</v>
      </c>
      <c r="I114" s="177">
        <v>0</v>
      </c>
      <c r="J114" s="177">
        <v>2.58</v>
      </c>
      <c r="L114" s="171"/>
      <c r="M114" s="171"/>
    </row>
    <row r="115" spans="1:13" s="170" customFormat="1" ht="31.5">
      <c r="A115" s="326"/>
      <c r="B115" s="29" t="s">
        <v>358</v>
      </c>
      <c r="C115" s="177">
        <v>0</v>
      </c>
      <c r="D115" s="177">
        <v>1.79</v>
      </c>
      <c r="E115" s="177">
        <v>0</v>
      </c>
      <c r="F115" s="177">
        <v>1.795</v>
      </c>
      <c r="G115" s="177">
        <v>0</v>
      </c>
      <c r="H115" s="177">
        <v>1.79</v>
      </c>
      <c r="I115" s="177">
        <v>0</v>
      </c>
      <c r="J115" s="177">
        <v>0</v>
      </c>
      <c r="L115" s="171"/>
      <c r="M115" s="171"/>
    </row>
    <row r="116" spans="1:13" s="170" customFormat="1" ht="15.75">
      <c r="A116" s="326"/>
      <c r="B116" s="179"/>
      <c r="C116" s="52"/>
      <c r="D116" s="52"/>
      <c r="E116" s="52"/>
      <c r="F116" s="52"/>
      <c r="G116" s="52"/>
      <c r="H116" s="52"/>
      <c r="I116" s="52"/>
      <c r="J116" s="52"/>
      <c r="K116" s="180"/>
      <c r="L116" s="171"/>
      <c r="M116" s="171"/>
    </row>
    <row r="117" spans="1:10" s="166" customFormat="1" ht="31.5">
      <c r="A117" s="327" t="s">
        <v>2</v>
      </c>
      <c r="B117" s="256" t="s">
        <v>33</v>
      </c>
      <c r="C117" s="52"/>
      <c r="D117" s="52"/>
      <c r="E117" s="52"/>
      <c r="F117" s="52"/>
      <c r="G117" s="52"/>
      <c r="H117" s="52"/>
      <c r="I117" s="52"/>
      <c r="J117" s="52"/>
    </row>
    <row r="118" spans="1:10" s="166" customFormat="1" ht="15.75">
      <c r="A118" s="325"/>
      <c r="B118" s="181"/>
      <c r="C118" s="52"/>
      <c r="D118" s="52"/>
      <c r="E118" s="52"/>
      <c r="F118" s="52"/>
      <c r="G118" s="52"/>
      <c r="H118" s="52"/>
      <c r="I118" s="52"/>
      <c r="J118" s="52"/>
    </row>
    <row r="119" spans="1:10" s="166" customFormat="1" ht="15.75">
      <c r="A119" s="327" t="s">
        <v>6</v>
      </c>
      <c r="B119" s="256" t="s">
        <v>25</v>
      </c>
      <c r="C119" s="52"/>
      <c r="D119" s="52"/>
      <c r="E119" s="52"/>
      <c r="F119" s="52"/>
      <c r="G119" s="52"/>
      <c r="H119" s="52"/>
      <c r="I119" s="52"/>
      <c r="J119" s="52"/>
    </row>
    <row r="120" spans="1:10" s="166" customFormat="1" ht="15.75">
      <c r="A120" s="327"/>
      <c r="B120" s="181"/>
      <c r="C120" s="52"/>
      <c r="D120" s="52"/>
      <c r="E120" s="52"/>
      <c r="F120" s="52"/>
      <c r="G120" s="52"/>
      <c r="H120" s="52"/>
      <c r="I120" s="52"/>
      <c r="J120" s="52"/>
    </row>
    <row r="121" spans="1:10" s="166" customFormat="1" ht="31.5">
      <c r="A121" s="327" t="s">
        <v>10</v>
      </c>
      <c r="B121" s="256" t="s">
        <v>26</v>
      </c>
      <c r="C121" s="52"/>
      <c r="D121" s="52"/>
      <c r="E121" s="52"/>
      <c r="F121" s="52"/>
      <c r="G121" s="52"/>
      <c r="H121" s="52"/>
      <c r="I121" s="52"/>
      <c r="J121" s="52"/>
    </row>
    <row r="122" spans="1:10" s="166" customFormat="1" ht="15.75">
      <c r="A122" s="327"/>
      <c r="B122" s="181"/>
      <c r="C122" s="52"/>
      <c r="D122" s="52"/>
      <c r="E122" s="52"/>
      <c r="F122" s="52"/>
      <c r="G122" s="52"/>
      <c r="H122" s="52"/>
      <c r="I122" s="52"/>
      <c r="J122" s="52"/>
    </row>
    <row r="123" spans="1:10" s="183" customFormat="1" ht="15.75">
      <c r="A123" s="327" t="s">
        <v>75</v>
      </c>
      <c r="B123" s="36" t="s">
        <v>101</v>
      </c>
      <c r="C123" s="182">
        <f>SUM(C124:C244)</f>
        <v>37.763</v>
      </c>
      <c r="D123" s="182">
        <f aca="true" t="shared" si="3" ref="D123:J123">SUM(D124:D244)</f>
        <v>113.34200000000003</v>
      </c>
      <c r="E123" s="182">
        <f t="shared" si="3"/>
        <v>82.28299999999993</v>
      </c>
      <c r="F123" s="182">
        <f t="shared" si="3"/>
        <v>72.69200000000005</v>
      </c>
      <c r="G123" s="182">
        <f t="shared" si="3"/>
        <v>37.546</v>
      </c>
      <c r="H123" s="182">
        <f t="shared" si="3"/>
        <v>113.34200000000003</v>
      </c>
      <c r="I123" s="182">
        <f t="shared" si="3"/>
        <v>59.531</v>
      </c>
      <c r="J123" s="182">
        <f t="shared" si="3"/>
        <v>36.83999999999998</v>
      </c>
    </row>
    <row r="124" spans="1:10" s="166" customFormat="1" ht="15.75">
      <c r="A124" s="325"/>
      <c r="B124" s="256" t="s">
        <v>105</v>
      </c>
      <c r="C124" s="52"/>
      <c r="D124" s="52"/>
      <c r="E124" s="52"/>
      <c r="F124" s="52"/>
      <c r="G124" s="52"/>
      <c r="H124" s="52"/>
      <c r="I124" s="52"/>
      <c r="J124" s="52"/>
    </row>
    <row r="125" spans="1:10" s="166" customFormat="1" ht="31.5">
      <c r="A125" s="325"/>
      <c r="B125" s="175" t="s">
        <v>390</v>
      </c>
      <c r="C125" s="177">
        <v>0</v>
      </c>
      <c r="D125" s="177">
        <v>0</v>
      </c>
      <c r="E125" s="177">
        <v>0.32</v>
      </c>
      <c r="F125" s="177">
        <v>0</v>
      </c>
      <c r="G125" s="177">
        <v>0</v>
      </c>
      <c r="H125" s="177">
        <v>0</v>
      </c>
      <c r="I125" s="177">
        <v>0.126</v>
      </c>
      <c r="J125" s="177">
        <v>0</v>
      </c>
    </row>
    <row r="126" spans="1:10" s="166" customFormat="1" ht="31.5">
      <c r="A126" s="325"/>
      <c r="B126" s="175" t="s">
        <v>392</v>
      </c>
      <c r="C126" s="177">
        <v>0</v>
      </c>
      <c r="D126" s="177">
        <v>0</v>
      </c>
      <c r="E126" s="177">
        <v>16</v>
      </c>
      <c r="F126" s="177">
        <v>0</v>
      </c>
      <c r="G126" s="177">
        <v>0</v>
      </c>
      <c r="H126" s="177">
        <v>0</v>
      </c>
      <c r="I126" s="177">
        <v>10</v>
      </c>
      <c r="J126" s="177">
        <v>0</v>
      </c>
    </row>
    <row r="127" spans="1:10" s="166" customFormat="1" ht="31.5">
      <c r="A127" s="325"/>
      <c r="B127" s="175" t="s">
        <v>393</v>
      </c>
      <c r="C127" s="177">
        <v>0</v>
      </c>
      <c r="D127" s="177">
        <v>0</v>
      </c>
      <c r="E127" s="177">
        <v>10</v>
      </c>
      <c r="F127" s="177">
        <v>0</v>
      </c>
      <c r="G127" s="177">
        <v>0</v>
      </c>
      <c r="H127" s="177">
        <v>0</v>
      </c>
      <c r="I127" s="177">
        <v>0</v>
      </c>
      <c r="J127" s="177">
        <v>0</v>
      </c>
    </row>
    <row r="128" spans="1:10" s="166" customFormat="1" ht="47.25">
      <c r="A128" s="325"/>
      <c r="B128" s="175" t="s">
        <v>395</v>
      </c>
      <c r="C128" s="177">
        <v>0</v>
      </c>
      <c r="D128" s="177">
        <v>0</v>
      </c>
      <c r="E128" s="177">
        <v>6.3</v>
      </c>
      <c r="F128" s="177">
        <v>0</v>
      </c>
      <c r="G128" s="177">
        <v>0</v>
      </c>
      <c r="H128" s="177">
        <v>0</v>
      </c>
      <c r="I128" s="177">
        <v>2.5</v>
      </c>
      <c r="J128" s="177">
        <v>0</v>
      </c>
    </row>
    <row r="129" spans="1:10" s="166" customFormat="1" ht="47.25">
      <c r="A129" s="325"/>
      <c r="B129" s="175" t="s">
        <v>397</v>
      </c>
      <c r="C129" s="177">
        <v>0</v>
      </c>
      <c r="D129" s="177">
        <v>9.63</v>
      </c>
      <c r="E129" s="177">
        <v>0</v>
      </c>
      <c r="F129" s="177">
        <v>9.63</v>
      </c>
      <c r="G129" s="177">
        <v>0</v>
      </c>
      <c r="H129" s="177">
        <v>9.63</v>
      </c>
      <c r="I129" s="177">
        <v>0</v>
      </c>
      <c r="J129" s="177">
        <v>0</v>
      </c>
    </row>
    <row r="130" spans="1:10" s="166" customFormat="1" ht="47.25">
      <c r="A130" s="325"/>
      <c r="B130" s="175" t="s">
        <v>398</v>
      </c>
      <c r="C130" s="177">
        <v>0</v>
      </c>
      <c r="D130" s="177">
        <v>2.95</v>
      </c>
      <c r="E130" s="177">
        <v>0</v>
      </c>
      <c r="F130" s="177">
        <v>2.95</v>
      </c>
      <c r="G130" s="177">
        <v>0</v>
      </c>
      <c r="H130" s="177">
        <v>2.95</v>
      </c>
      <c r="I130" s="177">
        <v>0</v>
      </c>
      <c r="J130" s="177">
        <v>0</v>
      </c>
    </row>
    <row r="131" spans="1:10" s="166" customFormat="1" ht="47.25">
      <c r="A131" s="325"/>
      <c r="B131" s="175" t="s">
        <v>405</v>
      </c>
      <c r="C131" s="177">
        <v>0.16</v>
      </c>
      <c r="D131" s="177">
        <v>0.01</v>
      </c>
      <c r="E131" s="177">
        <v>0.16</v>
      </c>
      <c r="F131" s="177">
        <v>0.02</v>
      </c>
      <c r="G131" s="177">
        <v>0.16</v>
      </c>
      <c r="H131" s="177">
        <v>0.01</v>
      </c>
      <c r="I131" s="177">
        <v>0</v>
      </c>
      <c r="J131" s="177">
        <v>0</v>
      </c>
    </row>
    <row r="132" spans="1:10" s="166" customFormat="1" ht="63">
      <c r="A132" s="325"/>
      <c r="B132" s="175" t="s">
        <v>406</v>
      </c>
      <c r="C132" s="177">
        <v>0.063</v>
      </c>
      <c r="D132" s="177">
        <v>0</v>
      </c>
      <c r="E132" s="177">
        <v>0.063</v>
      </c>
      <c r="F132" s="177">
        <v>0</v>
      </c>
      <c r="G132" s="177">
        <v>0.063</v>
      </c>
      <c r="H132" s="177">
        <v>0</v>
      </c>
      <c r="I132" s="177">
        <v>0.025</v>
      </c>
      <c r="J132" s="177">
        <v>0</v>
      </c>
    </row>
    <row r="133" spans="1:10" s="166" customFormat="1" ht="47.25">
      <c r="A133" s="325"/>
      <c r="B133" s="175" t="s">
        <v>409</v>
      </c>
      <c r="C133" s="177">
        <v>0</v>
      </c>
      <c r="D133" s="177">
        <v>0</v>
      </c>
      <c r="E133" s="177">
        <v>0.16</v>
      </c>
      <c r="F133" s="177">
        <v>0.045</v>
      </c>
      <c r="G133" s="177">
        <v>0</v>
      </c>
      <c r="H133" s="177">
        <v>0</v>
      </c>
      <c r="I133" s="177">
        <v>0</v>
      </c>
      <c r="J133" s="177">
        <v>0</v>
      </c>
    </row>
    <row r="134" spans="1:10" s="166" customFormat="1" ht="47.25">
      <c r="A134" s="325"/>
      <c r="B134" s="175" t="s">
        <v>410</v>
      </c>
      <c r="C134" s="177">
        <v>0</v>
      </c>
      <c r="D134" s="177">
        <v>0</v>
      </c>
      <c r="E134" s="177">
        <v>0.16</v>
      </c>
      <c r="F134" s="177">
        <v>0.02</v>
      </c>
      <c r="G134" s="177">
        <v>0</v>
      </c>
      <c r="H134" s="177">
        <v>0</v>
      </c>
      <c r="I134" s="177">
        <v>0</v>
      </c>
      <c r="J134" s="177">
        <v>0</v>
      </c>
    </row>
    <row r="135" spans="1:10" s="166" customFormat="1" ht="47.25">
      <c r="A135" s="325"/>
      <c r="B135" s="175" t="s">
        <v>411</v>
      </c>
      <c r="C135" s="177">
        <v>0</v>
      </c>
      <c r="D135" s="177">
        <v>0</v>
      </c>
      <c r="E135" s="177">
        <v>0.16</v>
      </c>
      <c r="F135" s="177">
        <v>0</v>
      </c>
      <c r="G135" s="177">
        <v>0</v>
      </c>
      <c r="H135" s="177">
        <v>0</v>
      </c>
      <c r="I135" s="177">
        <v>0</v>
      </c>
      <c r="J135" s="177">
        <v>0</v>
      </c>
    </row>
    <row r="136" spans="1:10" s="166" customFormat="1" ht="47.25">
      <c r="A136" s="325"/>
      <c r="B136" s="175" t="s">
        <v>412</v>
      </c>
      <c r="C136" s="177">
        <v>0</v>
      </c>
      <c r="D136" s="177">
        <v>0</v>
      </c>
      <c r="E136" s="177">
        <v>0.16</v>
      </c>
      <c r="F136" s="177">
        <v>0</v>
      </c>
      <c r="G136" s="177">
        <v>0</v>
      </c>
      <c r="H136" s="177">
        <v>0</v>
      </c>
      <c r="I136" s="177">
        <v>0</v>
      </c>
      <c r="J136" s="177">
        <v>0</v>
      </c>
    </row>
    <row r="137" spans="1:10" s="166" customFormat="1" ht="47.25">
      <c r="A137" s="325"/>
      <c r="B137" s="175" t="s">
        <v>413</v>
      </c>
      <c r="C137" s="177">
        <v>0</v>
      </c>
      <c r="D137" s="177">
        <v>0</v>
      </c>
      <c r="E137" s="177">
        <v>0.16</v>
      </c>
      <c r="F137" s="177">
        <v>0</v>
      </c>
      <c r="G137" s="177">
        <v>0</v>
      </c>
      <c r="H137" s="177">
        <v>0</v>
      </c>
      <c r="I137" s="177">
        <v>0</v>
      </c>
      <c r="J137" s="177">
        <v>0</v>
      </c>
    </row>
    <row r="138" spans="1:10" s="166" customFormat="1" ht="47.25">
      <c r="A138" s="325"/>
      <c r="B138" s="175" t="s">
        <v>414</v>
      </c>
      <c r="C138" s="177">
        <v>0</v>
      </c>
      <c r="D138" s="177">
        <v>0</v>
      </c>
      <c r="E138" s="177">
        <v>0.16</v>
      </c>
      <c r="F138" s="177">
        <v>0</v>
      </c>
      <c r="G138" s="177">
        <v>0</v>
      </c>
      <c r="H138" s="177">
        <v>0</v>
      </c>
      <c r="I138" s="177">
        <v>0</v>
      </c>
      <c r="J138" s="177">
        <v>0</v>
      </c>
    </row>
    <row r="139" spans="1:10" s="166" customFormat="1" ht="47.25">
      <c r="A139" s="325"/>
      <c r="B139" s="175" t="s">
        <v>415</v>
      </c>
      <c r="C139" s="177">
        <v>0</v>
      </c>
      <c r="D139" s="177">
        <v>0</v>
      </c>
      <c r="E139" s="177">
        <v>0.16</v>
      </c>
      <c r="F139" s="177">
        <v>0</v>
      </c>
      <c r="G139" s="177">
        <v>0</v>
      </c>
      <c r="H139" s="177">
        <v>0</v>
      </c>
      <c r="I139" s="177">
        <v>0</v>
      </c>
      <c r="J139" s="177">
        <v>0</v>
      </c>
    </row>
    <row r="140" spans="1:10" s="166" customFormat="1" ht="47.25">
      <c r="A140" s="325"/>
      <c r="B140" s="175" t="s">
        <v>416</v>
      </c>
      <c r="C140" s="177">
        <v>0</v>
      </c>
      <c r="D140" s="177">
        <v>0</v>
      </c>
      <c r="E140" s="177">
        <v>0.1</v>
      </c>
      <c r="F140" s="177">
        <v>0</v>
      </c>
      <c r="G140" s="177">
        <v>0</v>
      </c>
      <c r="H140" s="177">
        <v>0</v>
      </c>
      <c r="I140" s="177">
        <v>0</v>
      </c>
      <c r="J140" s="177">
        <v>0</v>
      </c>
    </row>
    <row r="141" spans="1:10" s="166" customFormat="1" ht="47.25">
      <c r="A141" s="325"/>
      <c r="B141" s="175" t="s">
        <v>417</v>
      </c>
      <c r="C141" s="177">
        <v>0</v>
      </c>
      <c r="D141" s="177">
        <v>0</v>
      </c>
      <c r="E141" s="177">
        <v>0.16</v>
      </c>
      <c r="F141" s="177">
        <v>0</v>
      </c>
      <c r="G141" s="177">
        <v>0</v>
      </c>
      <c r="H141" s="177">
        <v>0</v>
      </c>
      <c r="I141" s="177">
        <v>0</v>
      </c>
      <c r="J141" s="177">
        <v>0</v>
      </c>
    </row>
    <row r="142" spans="1:10" s="166" customFormat="1" ht="47.25">
      <c r="A142" s="325"/>
      <c r="B142" s="175" t="s">
        <v>418</v>
      </c>
      <c r="C142" s="177">
        <v>0</v>
      </c>
      <c r="D142" s="177">
        <v>0</v>
      </c>
      <c r="E142" s="177">
        <v>0.16</v>
      </c>
      <c r="F142" s="177">
        <v>0</v>
      </c>
      <c r="G142" s="177">
        <v>0</v>
      </c>
      <c r="H142" s="177">
        <v>0</v>
      </c>
      <c r="I142" s="177">
        <v>0</v>
      </c>
      <c r="J142" s="177">
        <v>0</v>
      </c>
    </row>
    <row r="143" spans="1:10" s="166" customFormat="1" ht="31.5">
      <c r="A143" s="325"/>
      <c r="B143" s="175" t="s">
        <v>431</v>
      </c>
      <c r="C143" s="177">
        <v>0</v>
      </c>
      <c r="D143" s="177">
        <v>0</v>
      </c>
      <c r="E143" s="177">
        <v>0.06</v>
      </c>
      <c r="F143" s="177">
        <v>0.06</v>
      </c>
      <c r="G143" s="177">
        <v>0</v>
      </c>
      <c r="H143" s="177">
        <v>0</v>
      </c>
      <c r="I143" s="177">
        <v>0</v>
      </c>
      <c r="J143" s="177">
        <v>0</v>
      </c>
    </row>
    <row r="144" spans="1:10" s="166" customFormat="1" ht="63">
      <c r="A144" s="325"/>
      <c r="B144" s="175" t="s">
        <v>433</v>
      </c>
      <c r="C144" s="177">
        <v>0.16</v>
      </c>
      <c r="D144" s="177">
        <v>0.09</v>
      </c>
      <c r="E144" s="177">
        <v>0.16</v>
      </c>
      <c r="F144" s="177">
        <v>0.01</v>
      </c>
      <c r="G144" s="177">
        <v>0.16</v>
      </c>
      <c r="H144" s="177">
        <v>0.09</v>
      </c>
      <c r="I144" s="177">
        <v>0</v>
      </c>
      <c r="J144" s="177">
        <v>0</v>
      </c>
    </row>
    <row r="145" spans="1:10" s="166" customFormat="1" ht="47.25">
      <c r="A145" s="325"/>
      <c r="B145" s="175" t="s">
        <v>434</v>
      </c>
      <c r="C145" s="177">
        <v>0</v>
      </c>
      <c r="D145" s="177">
        <v>0</v>
      </c>
      <c r="E145" s="177">
        <v>0.16</v>
      </c>
      <c r="F145" s="177">
        <v>0</v>
      </c>
      <c r="G145" s="177">
        <v>0</v>
      </c>
      <c r="H145" s="177">
        <v>0</v>
      </c>
      <c r="I145" s="177">
        <v>0</v>
      </c>
      <c r="J145" s="177">
        <v>0</v>
      </c>
    </row>
    <row r="146" spans="1:10" s="166" customFormat="1" ht="47.25">
      <c r="A146" s="325"/>
      <c r="B146" s="175" t="s">
        <v>435</v>
      </c>
      <c r="C146" s="177">
        <v>0</v>
      </c>
      <c r="D146" s="177">
        <v>0</v>
      </c>
      <c r="E146" s="177">
        <v>0</v>
      </c>
      <c r="F146" s="177">
        <v>0.013</v>
      </c>
      <c r="G146" s="177">
        <v>0</v>
      </c>
      <c r="H146" s="177">
        <v>0</v>
      </c>
      <c r="I146" s="177">
        <v>0</v>
      </c>
      <c r="J146" s="177">
        <v>0</v>
      </c>
    </row>
    <row r="147" spans="1:10" s="166" customFormat="1" ht="47.25">
      <c r="A147" s="325"/>
      <c r="B147" s="175" t="s">
        <v>436</v>
      </c>
      <c r="C147" s="177">
        <v>0</v>
      </c>
      <c r="D147" s="177">
        <v>0</v>
      </c>
      <c r="E147" s="177">
        <v>0.16</v>
      </c>
      <c r="F147" s="177">
        <v>0</v>
      </c>
      <c r="G147" s="177">
        <v>0</v>
      </c>
      <c r="H147" s="177">
        <v>0</v>
      </c>
      <c r="I147" s="177">
        <v>0</v>
      </c>
      <c r="J147" s="177">
        <v>0</v>
      </c>
    </row>
    <row r="148" spans="1:10" s="166" customFormat="1" ht="47.25">
      <c r="A148" s="325"/>
      <c r="B148" s="175" t="s">
        <v>437</v>
      </c>
      <c r="C148" s="177">
        <v>0</v>
      </c>
      <c r="D148" s="177">
        <v>0</v>
      </c>
      <c r="E148" s="177">
        <v>0.16</v>
      </c>
      <c r="F148" s="177">
        <v>0.114</v>
      </c>
      <c r="G148" s="177">
        <v>0</v>
      </c>
      <c r="H148" s="177">
        <v>0</v>
      </c>
      <c r="I148" s="177">
        <v>0</v>
      </c>
      <c r="J148" s="177">
        <v>0</v>
      </c>
    </row>
    <row r="149" spans="1:10" s="166" customFormat="1" ht="31.5">
      <c r="A149" s="325"/>
      <c r="B149" s="175" t="s">
        <v>440</v>
      </c>
      <c r="C149" s="177">
        <v>0</v>
      </c>
      <c r="D149" s="177">
        <v>0.666</v>
      </c>
      <c r="E149" s="177">
        <v>0</v>
      </c>
      <c r="F149" s="177">
        <v>0.728</v>
      </c>
      <c r="G149" s="177">
        <v>0</v>
      </c>
      <c r="H149" s="177">
        <v>0.666</v>
      </c>
      <c r="I149" s="177">
        <v>0</v>
      </c>
      <c r="J149" s="177">
        <v>0</v>
      </c>
    </row>
    <row r="150" spans="1:10" s="166" customFormat="1" ht="31.5">
      <c r="A150" s="325"/>
      <c r="B150" s="175" t="s">
        <v>441</v>
      </c>
      <c r="C150" s="177">
        <v>0</v>
      </c>
      <c r="D150" s="177">
        <v>0.755</v>
      </c>
      <c r="E150" s="177">
        <v>0</v>
      </c>
      <c r="F150" s="177">
        <v>0.755</v>
      </c>
      <c r="G150" s="177">
        <v>0</v>
      </c>
      <c r="H150" s="177">
        <v>0.755</v>
      </c>
      <c r="I150" s="177">
        <v>0</v>
      </c>
      <c r="J150" s="177">
        <v>0.755</v>
      </c>
    </row>
    <row r="151" spans="1:10" s="166" customFormat="1" ht="31.5">
      <c r="A151" s="325"/>
      <c r="B151" s="175" t="s">
        <v>442</v>
      </c>
      <c r="C151" s="177">
        <v>0</v>
      </c>
      <c r="D151" s="177">
        <v>1.14</v>
      </c>
      <c r="E151" s="177">
        <v>0</v>
      </c>
      <c r="F151" s="177">
        <v>1.14</v>
      </c>
      <c r="G151" s="177">
        <v>0</v>
      </c>
      <c r="H151" s="177">
        <v>1.14</v>
      </c>
      <c r="I151" s="177">
        <v>0</v>
      </c>
      <c r="J151" s="177">
        <v>1.14</v>
      </c>
    </row>
    <row r="152" spans="1:10" s="166" customFormat="1" ht="31.5">
      <c r="A152" s="325"/>
      <c r="B152" s="175" t="s">
        <v>443</v>
      </c>
      <c r="C152" s="177">
        <v>0</v>
      </c>
      <c r="D152" s="177">
        <v>1.47</v>
      </c>
      <c r="E152" s="177">
        <v>0</v>
      </c>
      <c r="F152" s="177">
        <v>1.47</v>
      </c>
      <c r="G152" s="177">
        <v>0</v>
      </c>
      <c r="H152" s="177">
        <v>1.47</v>
      </c>
      <c r="I152" s="177">
        <v>0</v>
      </c>
      <c r="J152" s="177">
        <v>1.47</v>
      </c>
    </row>
    <row r="153" spans="1:10" s="166" customFormat="1" ht="31.5">
      <c r="A153" s="325"/>
      <c r="B153" s="175" t="s">
        <v>444</v>
      </c>
      <c r="C153" s="177">
        <v>0</v>
      </c>
      <c r="D153" s="177">
        <v>0.985</v>
      </c>
      <c r="E153" s="177">
        <v>0</v>
      </c>
      <c r="F153" s="177">
        <v>0</v>
      </c>
      <c r="G153" s="177">
        <v>0</v>
      </c>
      <c r="H153" s="177">
        <v>0.985</v>
      </c>
      <c r="I153" s="177">
        <v>0</v>
      </c>
      <c r="J153" s="177">
        <v>0</v>
      </c>
    </row>
    <row r="154" spans="1:10" s="166" customFormat="1" ht="31.5">
      <c r="A154" s="325"/>
      <c r="B154" s="175" t="s">
        <v>445</v>
      </c>
      <c r="C154" s="177">
        <v>0</v>
      </c>
      <c r="D154" s="177">
        <v>1.795</v>
      </c>
      <c r="E154" s="177">
        <v>0</v>
      </c>
      <c r="F154" s="177">
        <v>1.795</v>
      </c>
      <c r="G154" s="177">
        <v>0</v>
      </c>
      <c r="H154" s="177">
        <v>1.795</v>
      </c>
      <c r="I154" s="177">
        <v>0</v>
      </c>
      <c r="J154" s="177">
        <v>1.795</v>
      </c>
    </row>
    <row r="155" spans="1:10" s="166" customFormat="1" ht="31.5">
      <c r="A155" s="325"/>
      <c r="B155" s="175" t="s">
        <v>446</v>
      </c>
      <c r="C155" s="177">
        <v>0</v>
      </c>
      <c r="D155" s="177">
        <v>1.125</v>
      </c>
      <c r="E155" s="177">
        <v>0</v>
      </c>
      <c r="F155" s="177">
        <v>1.125</v>
      </c>
      <c r="G155" s="177">
        <v>0</v>
      </c>
      <c r="H155" s="177">
        <v>1.125</v>
      </c>
      <c r="I155" s="177">
        <v>0</v>
      </c>
      <c r="J155" s="177">
        <v>1.125</v>
      </c>
    </row>
    <row r="156" spans="1:10" s="166" customFormat="1" ht="31.5">
      <c r="A156" s="325"/>
      <c r="B156" s="175" t="s">
        <v>447</v>
      </c>
      <c r="C156" s="177">
        <v>0</v>
      </c>
      <c r="D156" s="177">
        <v>0.92</v>
      </c>
      <c r="E156" s="177">
        <v>0</v>
      </c>
      <c r="F156" s="177">
        <v>0</v>
      </c>
      <c r="G156" s="177">
        <v>0</v>
      </c>
      <c r="H156" s="177">
        <v>0.92</v>
      </c>
      <c r="I156" s="177">
        <v>0</v>
      </c>
      <c r="J156" s="177">
        <v>0</v>
      </c>
    </row>
    <row r="157" spans="1:10" s="166" customFormat="1" ht="31.5">
      <c r="A157" s="325"/>
      <c r="B157" s="175" t="s">
        <v>448</v>
      </c>
      <c r="C157" s="177">
        <v>0</v>
      </c>
      <c r="D157" s="177">
        <v>0.73</v>
      </c>
      <c r="E157" s="177">
        <v>0</v>
      </c>
      <c r="F157" s="177">
        <v>0</v>
      </c>
      <c r="G157" s="177">
        <v>0</v>
      </c>
      <c r="H157" s="177">
        <v>0.73</v>
      </c>
      <c r="I157" s="177">
        <v>0</v>
      </c>
      <c r="J157" s="177">
        <v>0</v>
      </c>
    </row>
    <row r="158" spans="1:10" s="166" customFormat="1" ht="31.5">
      <c r="A158" s="325"/>
      <c r="B158" s="175" t="s">
        <v>449</v>
      </c>
      <c r="C158" s="177">
        <v>0</v>
      </c>
      <c r="D158" s="177">
        <v>1.73</v>
      </c>
      <c r="E158" s="177">
        <v>0</v>
      </c>
      <c r="F158" s="177">
        <v>1.73</v>
      </c>
      <c r="G158" s="177">
        <v>0</v>
      </c>
      <c r="H158" s="177">
        <v>1.73</v>
      </c>
      <c r="I158" s="177">
        <v>0</v>
      </c>
      <c r="J158" s="177">
        <v>0</v>
      </c>
    </row>
    <row r="159" spans="1:10" s="166" customFormat="1" ht="31.5">
      <c r="A159" s="325"/>
      <c r="B159" s="175" t="s">
        <v>450</v>
      </c>
      <c r="C159" s="177">
        <v>0</v>
      </c>
      <c r="D159" s="177">
        <v>0.725</v>
      </c>
      <c r="E159" s="177">
        <v>0</v>
      </c>
      <c r="F159" s="177">
        <v>0.725</v>
      </c>
      <c r="G159" s="177">
        <v>0</v>
      </c>
      <c r="H159" s="177">
        <v>0.725</v>
      </c>
      <c r="I159" s="177">
        <v>0</v>
      </c>
      <c r="J159" s="177">
        <v>0</v>
      </c>
    </row>
    <row r="160" spans="1:10" s="166" customFormat="1" ht="31.5">
      <c r="A160" s="325"/>
      <c r="B160" s="175" t="s">
        <v>451</v>
      </c>
      <c r="C160" s="177">
        <v>0</v>
      </c>
      <c r="D160" s="177">
        <v>0.57</v>
      </c>
      <c r="E160" s="177">
        <v>0</v>
      </c>
      <c r="F160" s="177">
        <v>0.57</v>
      </c>
      <c r="G160" s="177">
        <v>0</v>
      </c>
      <c r="H160" s="177">
        <v>0.57</v>
      </c>
      <c r="I160" s="177">
        <v>0</v>
      </c>
      <c r="J160" s="177">
        <v>0</v>
      </c>
    </row>
    <row r="161" spans="1:10" s="166" customFormat="1" ht="31.5">
      <c r="A161" s="325"/>
      <c r="B161" s="175" t="s">
        <v>452</v>
      </c>
      <c r="C161" s="177">
        <v>0</v>
      </c>
      <c r="D161" s="177">
        <v>0.125</v>
      </c>
      <c r="E161" s="177">
        <v>0</v>
      </c>
      <c r="F161" s="177">
        <v>0.125</v>
      </c>
      <c r="G161" s="177">
        <v>0</v>
      </c>
      <c r="H161" s="177">
        <v>0.125</v>
      </c>
      <c r="I161" s="177">
        <v>0</v>
      </c>
      <c r="J161" s="177">
        <v>0.125</v>
      </c>
    </row>
    <row r="162" spans="1:10" s="166" customFormat="1" ht="47.25">
      <c r="A162" s="325"/>
      <c r="B162" s="175" t="s">
        <v>453</v>
      </c>
      <c r="C162" s="177">
        <v>0</v>
      </c>
      <c r="D162" s="177">
        <v>1.9</v>
      </c>
      <c r="E162" s="177">
        <v>0</v>
      </c>
      <c r="F162" s="177">
        <v>1.9</v>
      </c>
      <c r="G162" s="177">
        <v>0</v>
      </c>
      <c r="H162" s="177">
        <v>1.9</v>
      </c>
      <c r="I162" s="177">
        <v>0</v>
      </c>
      <c r="J162" s="177">
        <v>0</v>
      </c>
    </row>
    <row r="163" spans="1:10" s="166" customFormat="1" ht="47.25">
      <c r="A163" s="325"/>
      <c r="B163" s="175" t="s">
        <v>454</v>
      </c>
      <c r="C163" s="177">
        <v>0</v>
      </c>
      <c r="D163" s="177">
        <v>1.135</v>
      </c>
      <c r="E163" s="177">
        <v>0</v>
      </c>
      <c r="F163" s="177">
        <v>1.13</v>
      </c>
      <c r="G163" s="177">
        <v>0</v>
      </c>
      <c r="H163" s="177">
        <v>1.135</v>
      </c>
      <c r="I163" s="177">
        <v>0</v>
      </c>
      <c r="J163" s="177">
        <v>0</v>
      </c>
    </row>
    <row r="164" spans="1:10" s="166" customFormat="1" ht="31.5">
      <c r="A164" s="325"/>
      <c r="B164" s="175" t="s">
        <v>455</v>
      </c>
      <c r="C164" s="177">
        <v>0</v>
      </c>
      <c r="D164" s="177">
        <v>2.54</v>
      </c>
      <c r="E164" s="177">
        <v>0</v>
      </c>
      <c r="F164" s="177">
        <v>2.54</v>
      </c>
      <c r="G164" s="177">
        <v>0</v>
      </c>
      <c r="H164" s="177">
        <v>2.54</v>
      </c>
      <c r="I164" s="177">
        <v>0</v>
      </c>
      <c r="J164" s="177">
        <v>0</v>
      </c>
    </row>
    <row r="165" spans="1:10" s="166" customFormat="1" ht="47.25">
      <c r="A165" s="325"/>
      <c r="B165" s="175" t="s">
        <v>456</v>
      </c>
      <c r="C165" s="177">
        <v>0</v>
      </c>
      <c r="D165" s="177">
        <v>2.1</v>
      </c>
      <c r="E165" s="177">
        <v>0</v>
      </c>
      <c r="F165" s="177">
        <v>2.88</v>
      </c>
      <c r="G165" s="177">
        <v>0</v>
      </c>
      <c r="H165" s="177">
        <v>2.1</v>
      </c>
      <c r="I165" s="177">
        <v>0</v>
      </c>
      <c r="J165" s="177">
        <v>2.88</v>
      </c>
    </row>
    <row r="166" spans="1:10" s="166" customFormat="1" ht="47.25">
      <c r="A166" s="325"/>
      <c r="B166" s="175" t="s">
        <v>457</v>
      </c>
      <c r="C166" s="177">
        <v>0</v>
      </c>
      <c r="D166" s="177">
        <v>1.6</v>
      </c>
      <c r="E166" s="177">
        <v>0</v>
      </c>
      <c r="F166" s="177">
        <v>1.3</v>
      </c>
      <c r="G166" s="177">
        <v>0</v>
      </c>
      <c r="H166" s="177">
        <v>1.6</v>
      </c>
      <c r="I166" s="177">
        <v>0</v>
      </c>
      <c r="J166" s="177">
        <v>1.3</v>
      </c>
    </row>
    <row r="167" spans="1:10" s="166" customFormat="1" ht="47.25">
      <c r="A167" s="325"/>
      <c r="B167" s="175" t="s">
        <v>458</v>
      </c>
      <c r="C167" s="177">
        <v>0</v>
      </c>
      <c r="D167" s="177">
        <v>1.1</v>
      </c>
      <c r="E167" s="177">
        <v>0</v>
      </c>
      <c r="F167" s="177">
        <v>2.58</v>
      </c>
      <c r="G167" s="177">
        <v>0</v>
      </c>
      <c r="H167" s="177">
        <v>1.1</v>
      </c>
      <c r="I167" s="177">
        <v>0</v>
      </c>
      <c r="J167" s="177">
        <v>2.58</v>
      </c>
    </row>
    <row r="168" spans="1:10" s="166" customFormat="1" ht="47.25">
      <c r="A168" s="325"/>
      <c r="B168" s="175" t="s">
        <v>459</v>
      </c>
      <c r="C168" s="177">
        <v>0</v>
      </c>
      <c r="D168" s="177">
        <v>2.3</v>
      </c>
      <c r="E168" s="177">
        <v>0</v>
      </c>
      <c r="F168" s="177">
        <v>1.91</v>
      </c>
      <c r="G168" s="177">
        <v>0</v>
      </c>
      <c r="H168" s="177">
        <v>2.3</v>
      </c>
      <c r="I168" s="177">
        <v>0</v>
      </c>
      <c r="J168" s="177">
        <v>1.91</v>
      </c>
    </row>
    <row r="169" spans="1:10" s="166" customFormat="1" ht="31.5">
      <c r="A169" s="325"/>
      <c r="B169" s="175" t="s">
        <v>460</v>
      </c>
      <c r="C169" s="177">
        <v>0</v>
      </c>
      <c r="D169" s="177">
        <v>3.2</v>
      </c>
      <c r="E169" s="177">
        <v>0</v>
      </c>
      <c r="F169" s="177">
        <v>3.66</v>
      </c>
      <c r="G169" s="177">
        <v>0</v>
      </c>
      <c r="H169" s="177">
        <v>3.2</v>
      </c>
      <c r="I169" s="177">
        <v>0</v>
      </c>
      <c r="J169" s="177">
        <v>3.66</v>
      </c>
    </row>
    <row r="170" spans="1:10" s="166" customFormat="1" ht="31.5">
      <c r="A170" s="325"/>
      <c r="B170" s="175" t="s">
        <v>461</v>
      </c>
      <c r="C170" s="177">
        <v>0</v>
      </c>
      <c r="D170" s="177">
        <v>2.53</v>
      </c>
      <c r="E170" s="177">
        <v>0</v>
      </c>
      <c r="F170" s="177">
        <v>0</v>
      </c>
      <c r="G170" s="177">
        <v>0</v>
      </c>
      <c r="H170" s="177">
        <v>2.53</v>
      </c>
      <c r="I170" s="177">
        <v>0</v>
      </c>
      <c r="J170" s="177">
        <v>0</v>
      </c>
    </row>
    <row r="171" spans="1:10" s="166" customFormat="1" ht="31.5">
      <c r="A171" s="325"/>
      <c r="B171" s="175" t="s">
        <v>462</v>
      </c>
      <c r="C171" s="177">
        <v>0</v>
      </c>
      <c r="D171" s="177">
        <v>2.2</v>
      </c>
      <c r="E171" s="177">
        <v>0</v>
      </c>
      <c r="F171" s="177">
        <v>2.2</v>
      </c>
      <c r="G171" s="177">
        <v>0</v>
      </c>
      <c r="H171" s="177">
        <v>2.2</v>
      </c>
      <c r="I171" s="177">
        <v>0</v>
      </c>
      <c r="J171" s="177">
        <v>2.2</v>
      </c>
    </row>
    <row r="172" spans="1:10" s="166" customFormat="1" ht="31.5">
      <c r="A172" s="325"/>
      <c r="B172" s="175" t="s">
        <v>463</v>
      </c>
      <c r="C172" s="177">
        <v>0</v>
      </c>
      <c r="D172" s="177">
        <v>1.43</v>
      </c>
      <c r="E172" s="177">
        <v>0</v>
      </c>
      <c r="F172" s="177">
        <v>1.43</v>
      </c>
      <c r="G172" s="177">
        <v>0</v>
      </c>
      <c r="H172" s="177">
        <v>1.43</v>
      </c>
      <c r="I172" s="177">
        <v>0</v>
      </c>
      <c r="J172" s="177">
        <v>1.43</v>
      </c>
    </row>
    <row r="173" spans="1:10" s="166" customFormat="1" ht="31.5">
      <c r="A173" s="325"/>
      <c r="B173" s="175" t="s">
        <v>464</v>
      </c>
      <c r="C173" s="177">
        <v>0.25</v>
      </c>
      <c r="D173" s="177">
        <v>3.34</v>
      </c>
      <c r="E173" s="177">
        <v>0</v>
      </c>
      <c r="F173" s="177">
        <v>0</v>
      </c>
      <c r="G173" s="177">
        <v>0.25</v>
      </c>
      <c r="H173" s="177">
        <v>3.34</v>
      </c>
      <c r="I173" s="177">
        <v>0</v>
      </c>
      <c r="J173" s="177">
        <v>0</v>
      </c>
    </row>
    <row r="174" spans="1:10" s="166" customFormat="1" ht="31.5">
      <c r="A174" s="325"/>
      <c r="B174" s="175" t="s">
        <v>465</v>
      </c>
      <c r="C174" s="177">
        <v>0</v>
      </c>
      <c r="D174" s="177">
        <v>0.215</v>
      </c>
      <c r="E174" s="177">
        <v>0</v>
      </c>
      <c r="F174" s="177">
        <v>0.215</v>
      </c>
      <c r="G174" s="177">
        <v>0</v>
      </c>
      <c r="H174" s="177">
        <v>0.215</v>
      </c>
      <c r="I174" s="177">
        <v>0</v>
      </c>
      <c r="J174" s="177">
        <v>0.215</v>
      </c>
    </row>
    <row r="175" spans="1:10" s="166" customFormat="1" ht="31.5">
      <c r="A175" s="325"/>
      <c r="B175" s="175" t="s">
        <v>466</v>
      </c>
      <c r="C175" s="177">
        <v>0</v>
      </c>
      <c r="D175" s="177">
        <v>0.755</v>
      </c>
      <c r="E175" s="177">
        <v>0</v>
      </c>
      <c r="F175" s="177">
        <v>0.755</v>
      </c>
      <c r="G175" s="177">
        <v>0</v>
      </c>
      <c r="H175" s="177">
        <v>0.755</v>
      </c>
      <c r="I175" s="177">
        <v>0</v>
      </c>
      <c r="J175" s="177">
        <v>0.755</v>
      </c>
    </row>
    <row r="176" spans="1:10" s="166" customFormat="1" ht="31.5">
      <c r="A176" s="325"/>
      <c r="B176" s="175" t="s">
        <v>467</v>
      </c>
      <c r="C176" s="177">
        <v>0</v>
      </c>
      <c r="D176" s="177">
        <v>0.4</v>
      </c>
      <c r="E176" s="177">
        <v>0</v>
      </c>
      <c r="F176" s="177">
        <v>0.4</v>
      </c>
      <c r="G176" s="177">
        <v>0</v>
      </c>
      <c r="H176" s="177">
        <v>0.4</v>
      </c>
      <c r="I176" s="177">
        <v>0</v>
      </c>
      <c r="J176" s="177">
        <v>0</v>
      </c>
    </row>
    <row r="177" spans="1:10" s="166" customFormat="1" ht="31.5">
      <c r="A177" s="325"/>
      <c r="B177" s="175" t="s">
        <v>468</v>
      </c>
      <c r="C177" s="177">
        <v>0</v>
      </c>
      <c r="D177" s="177">
        <v>0.13</v>
      </c>
      <c r="E177" s="177">
        <v>0</v>
      </c>
      <c r="F177" s="177">
        <v>0.13</v>
      </c>
      <c r="G177" s="177">
        <v>0</v>
      </c>
      <c r="H177" s="177">
        <v>0.13</v>
      </c>
      <c r="I177" s="177">
        <v>0</v>
      </c>
      <c r="J177" s="177">
        <v>0.13</v>
      </c>
    </row>
    <row r="178" spans="1:10" s="166" customFormat="1" ht="31.5">
      <c r="A178" s="325"/>
      <c r="B178" s="175" t="s">
        <v>469</v>
      </c>
      <c r="C178" s="177">
        <v>0.16</v>
      </c>
      <c r="D178" s="177">
        <v>1.211</v>
      </c>
      <c r="E178" s="177">
        <v>0.16</v>
      </c>
      <c r="F178" s="177">
        <v>1.011</v>
      </c>
      <c r="G178" s="177">
        <v>0.16</v>
      </c>
      <c r="H178" s="177">
        <v>1.211</v>
      </c>
      <c r="I178" s="177">
        <v>0.16</v>
      </c>
      <c r="J178" s="177">
        <v>1.589</v>
      </c>
    </row>
    <row r="179" spans="1:10" s="166" customFormat="1" ht="31.5">
      <c r="A179" s="325"/>
      <c r="B179" s="175" t="s">
        <v>470</v>
      </c>
      <c r="C179" s="177">
        <v>0</v>
      </c>
      <c r="D179" s="177">
        <v>1.42</v>
      </c>
      <c r="E179" s="177">
        <v>0</v>
      </c>
      <c r="F179" s="177">
        <v>1.42</v>
      </c>
      <c r="G179" s="177">
        <v>0</v>
      </c>
      <c r="H179" s="177">
        <v>1.42</v>
      </c>
      <c r="I179" s="177">
        <v>0</v>
      </c>
      <c r="J179" s="177">
        <v>0</v>
      </c>
    </row>
    <row r="180" spans="1:10" s="166" customFormat="1" ht="31.5">
      <c r="A180" s="325"/>
      <c r="B180" s="175" t="s">
        <v>471</v>
      </c>
      <c r="C180" s="177">
        <v>0</v>
      </c>
      <c r="D180" s="177">
        <v>0.455</v>
      </c>
      <c r="E180" s="177">
        <v>0</v>
      </c>
      <c r="F180" s="177">
        <v>0.455</v>
      </c>
      <c r="G180" s="177">
        <v>0</v>
      </c>
      <c r="H180" s="177">
        <v>0.455</v>
      </c>
      <c r="I180" s="177">
        <v>0</v>
      </c>
      <c r="J180" s="177">
        <v>0</v>
      </c>
    </row>
    <row r="181" spans="1:10" s="166" customFormat="1" ht="31.5">
      <c r="A181" s="325"/>
      <c r="B181" s="175" t="s">
        <v>472</v>
      </c>
      <c r="C181" s="177">
        <v>0</v>
      </c>
      <c r="D181" s="177">
        <v>0.745</v>
      </c>
      <c r="E181" s="177">
        <v>0</v>
      </c>
      <c r="F181" s="177">
        <v>0.705</v>
      </c>
      <c r="G181" s="177">
        <v>0</v>
      </c>
      <c r="H181" s="177">
        <v>0.745</v>
      </c>
      <c r="I181" s="177">
        <v>0</v>
      </c>
      <c r="J181" s="177">
        <v>0</v>
      </c>
    </row>
    <row r="182" spans="1:10" s="166" customFormat="1" ht="31.5">
      <c r="A182" s="325"/>
      <c r="B182" s="175" t="s">
        <v>473</v>
      </c>
      <c r="C182" s="177">
        <v>0</v>
      </c>
      <c r="D182" s="177">
        <v>0.87</v>
      </c>
      <c r="E182" s="177">
        <v>0</v>
      </c>
      <c r="F182" s="177">
        <v>0.87</v>
      </c>
      <c r="G182" s="177">
        <v>0</v>
      </c>
      <c r="H182" s="177">
        <v>0.87</v>
      </c>
      <c r="I182" s="177">
        <v>0</v>
      </c>
      <c r="J182" s="177">
        <v>0</v>
      </c>
    </row>
    <row r="183" spans="1:10" s="166" customFormat="1" ht="31.5">
      <c r="A183" s="325"/>
      <c r="B183" s="175" t="s">
        <v>474</v>
      </c>
      <c r="C183" s="177">
        <v>0</v>
      </c>
      <c r="D183" s="177">
        <v>1.16</v>
      </c>
      <c r="E183" s="177">
        <v>0</v>
      </c>
      <c r="F183" s="177">
        <v>1.16</v>
      </c>
      <c r="G183" s="177">
        <v>0</v>
      </c>
      <c r="H183" s="177">
        <v>1.16</v>
      </c>
      <c r="I183" s="177">
        <v>0</v>
      </c>
      <c r="J183" s="177">
        <v>0.13</v>
      </c>
    </row>
    <row r="184" spans="1:10" s="166" customFormat="1" ht="31.5">
      <c r="A184" s="325"/>
      <c r="B184" s="175" t="s">
        <v>475</v>
      </c>
      <c r="C184" s="177">
        <v>0.1</v>
      </c>
      <c r="D184" s="177">
        <v>0.68</v>
      </c>
      <c r="E184" s="177">
        <v>0.1</v>
      </c>
      <c r="F184" s="177">
        <v>0.68</v>
      </c>
      <c r="G184" s="177">
        <v>0.1</v>
      </c>
      <c r="H184" s="177">
        <v>0.68</v>
      </c>
      <c r="I184" s="177">
        <v>0.1</v>
      </c>
      <c r="J184" s="177">
        <v>0</v>
      </c>
    </row>
    <row r="185" spans="1:10" s="166" customFormat="1" ht="31.5">
      <c r="A185" s="325"/>
      <c r="B185" s="175" t="s">
        <v>476</v>
      </c>
      <c r="C185" s="177">
        <v>0</v>
      </c>
      <c r="D185" s="177">
        <v>0.25</v>
      </c>
      <c r="E185" s="177">
        <v>0</v>
      </c>
      <c r="F185" s="177">
        <v>0.25</v>
      </c>
      <c r="G185" s="177">
        <v>0</v>
      </c>
      <c r="H185" s="177">
        <v>0.25</v>
      </c>
      <c r="I185" s="177">
        <v>0</v>
      </c>
      <c r="J185" s="177">
        <v>0</v>
      </c>
    </row>
    <row r="186" spans="1:10" s="166" customFormat="1" ht="31.5">
      <c r="A186" s="325"/>
      <c r="B186" s="175" t="s">
        <v>477</v>
      </c>
      <c r="C186" s="177">
        <v>0</v>
      </c>
      <c r="D186" s="177">
        <v>0.425</v>
      </c>
      <c r="E186" s="177">
        <v>0</v>
      </c>
      <c r="F186" s="177">
        <v>0.425</v>
      </c>
      <c r="G186" s="177">
        <v>0</v>
      </c>
      <c r="H186" s="177">
        <v>0.425</v>
      </c>
      <c r="I186" s="177">
        <v>0</v>
      </c>
      <c r="J186" s="177">
        <v>0.425</v>
      </c>
    </row>
    <row r="187" spans="1:10" s="166" customFormat="1" ht="31.5">
      <c r="A187" s="325"/>
      <c r="B187" s="175" t="s">
        <v>478</v>
      </c>
      <c r="C187" s="177">
        <v>0</v>
      </c>
      <c r="D187" s="177">
        <v>0.33</v>
      </c>
      <c r="E187" s="177">
        <v>0</v>
      </c>
      <c r="F187" s="177">
        <v>0.33</v>
      </c>
      <c r="G187" s="177">
        <v>0</v>
      </c>
      <c r="H187" s="177">
        <v>0.33</v>
      </c>
      <c r="I187" s="177">
        <v>0</v>
      </c>
      <c r="J187" s="177">
        <v>0.33</v>
      </c>
    </row>
    <row r="188" spans="1:10" s="166" customFormat="1" ht="31.5">
      <c r="A188" s="325"/>
      <c r="B188" s="175" t="s">
        <v>479</v>
      </c>
      <c r="C188" s="177">
        <v>0</v>
      </c>
      <c r="D188" s="177">
        <v>0.95</v>
      </c>
      <c r="E188" s="177">
        <v>0</v>
      </c>
      <c r="F188" s="177">
        <v>0.95</v>
      </c>
      <c r="G188" s="177">
        <v>0</v>
      </c>
      <c r="H188" s="177">
        <v>0.95</v>
      </c>
      <c r="I188" s="177">
        <v>0</v>
      </c>
      <c r="J188" s="177">
        <v>0</v>
      </c>
    </row>
    <row r="189" spans="1:10" s="166" customFormat="1" ht="31.5">
      <c r="A189" s="325"/>
      <c r="B189" s="175" t="s">
        <v>480</v>
      </c>
      <c r="C189" s="177">
        <v>0.1</v>
      </c>
      <c r="D189" s="177">
        <v>1.85</v>
      </c>
      <c r="E189" s="177">
        <v>0.1</v>
      </c>
      <c r="F189" s="177">
        <v>2.1</v>
      </c>
      <c r="G189" s="177">
        <v>0.1</v>
      </c>
      <c r="H189" s="177">
        <v>1.85</v>
      </c>
      <c r="I189" s="177">
        <v>0</v>
      </c>
      <c r="J189" s="177">
        <v>2.1</v>
      </c>
    </row>
    <row r="190" spans="1:10" s="166" customFormat="1" ht="31.5">
      <c r="A190" s="325"/>
      <c r="B190" s="175" t="s">
        <v>481</v>
      </c>
      <c r="C190" s="177">
        <v>0</v>
      </c>
      <c r="D190" s="177">
        <v>0</v>
      </c>
      <c r="E190" s="177">
        <v>0.16</v>
      </c>
      <c r="F190" s="177">
        <v>0.45</v>
      </c>
      <c r="G190" s="177">
        <v>0</v>
      </c>
      <c r="H190" s="177">
        <v>0</v>
      </c>
      <c r="I190" s="177">
        <v>0</v>
      </c>
      <c r="J190" s="177">
        <v>0</v>
      </c>
    </row>
    <row r="191" spans="1:10" s="166" customFormat="1" ht="47.25">
      <c r="A191" s="325"/>
      <c r="B191" s="175" t="s">
        <v>482</v>
      </c>
      <c r="C191" s="177">
        <v>0</v>
      </c>
      <c r="D191" s="177">
        <v>3.3</v>
      </c>
      <c r="E191" s="177">
        <v>0</v>
      </c>
      <c r="F191" s="177">
        <v>0</v>
      </c>
      <c r="G191" s="177">
        <v>0</v>
      </c>
      <c r="H191" s="177">
        <v>3.3</v>
      </c>
      <c r="I191" s="177">
        <v>0</v>
      </c>
      <c r="J191" s="177">
        <v>0</v>
      </c>
    </row>
    <row r="192" spans="1:10" s="166" customFormat="1" ht="31.5">
      <c r="A192" s="325"/>
      <c r="B192" s="175" t="s">
        <v>483</v>
      </c>
      <c r="C192" s="177">
        <v>0</v>
      </c>
      <c r="D192" s="177">
        <v>1.59</v>
      </c>
      <c r="E192" s="177">
        <v>0</v>
      </c>
      <c r="F192" s="177">
        <v>1.59</v>
      </c>
      <c r="G192" s="177">
        <v>0</v>
      </c>
      <c r="H192" s="177">
        <v>1.59</v>
      </c>
      <c r="I192" s="177">
        <v>0</v>
      </c>
      <c r="J192" s="177">
        <v>0</v>
      </c>
    </row>
    <row r="193" spans="1:10" s="166" customFormat="1" ht="31.5">
      <c r="A193" s="325"/>
      <c r="B193" s="175" t="s">
        <v>484</v>
      </c>
      <c r="C193" s="177">
        <v>0</v>
      </c>
      <c r="D193" s="177">
        <v>2.275</v>
      </c>
      <c r="E193" s="177">
        <v>0</v>
      </c>
      <c r="F193" s="177">
        <v>2.275</v>
      </c>
      <c r="G193" s="177">
        <v>0</v>
      </c>
      <c r="H193" s="177">
        <v>2.275</v>
      </c>
      <c r="I193" s="177">
        <v>0</v>
      </c>
      <c r="J193" s="177">
        <v>0</v>
      </c>
    </row>
    <row r="194" spans="1:10" s="166" customFormat="1" ht="31.5">
      <c r="A194" s="325"/>
      <c r="B194" s="175" t="s">
        <v>485</v>
      </c>
      <c r="C194" s="177">
        <v>0</v>
      </c>
      <c r="D194" s="177">
        <v>2.69</v>
      </c>
      <c r="E194" s="177">
        <v>0</v>
      </c>
      <c r="F194" s="177">
        <v>0</v>
      </c>
      <c r="G194" s="177">
        <v>0</v>
      </c>
      <c r="H194" s="177">
        <v>2.69</v>
      </c>
      <c r="I194" s="177">
        <v>0</v>
      </c>
      <c r="J194" s="177">
        <v>0</v>
      </c>
    </row>
    <row r="195" spans="1:10" s="166" customFormat="1" ht="31.5">
      <c r="A195" s="325"/>
      <c r="B195" s="175" t="s">
        <v>486</v>
      </c>
      <c r="C195" s="177">
        <v>0</v>
      </c>
      <c r="D195" s="177">
        <v>1.07</v>
      </c>
      <c r="E195" s="177">
        <v>0</v>
      </c>
      <c r="F195" s="177">
        <v>1.07</v>
      </c>
      <c r="G195" s="177">
        <v>0</v>
      </c>
      <c r="H195" s="177">
        <v>1.07</v>
      </c>
      <c r="I195" s="177">
        <v>0</v>
      </c>
      <c r="J195" s="177">
        <v>0</v>
      </c>
    </row>
    <row r="196" spans="1:10" s="166" customFormat="1" ht="15.75">
      <c r="A196" s="325"/>
      <c r="B196" s="175" t="s">
        <v>487</v>
      </c>
      <c r="C196" s="177">
        <v>0</v>
      </c>
      <c r="D196" s="177">
        <v>3.33</v>
      </c>
      <c r="E196" s="177">
        <v>0</v>
      </c>
      <c r="F196" s="177">
        <v>0</v>
      </c>
      <c r="G196" s="177">
        <v>0</v>
      </c>
      <c r="H196" s="177">
        <v>3.33</v>
      </c>
      <c r="I196" s="177">
        <v>0</v>
      </c>
      <c r="J196" s="177">
        <v>0</v>
      </c>
    </row>
    <row r="197" spans="1:10" s="166" customFormat="1" ht="15.75">
      <c r="A197" s="325"/>
      <c r="B197" s="175" t="s">
        <v>488</v>
      </c>
      <c r="C197" s="177">
        <v>0</v>
      </c>
      <c r="D197" s="177">
        <v>2.43</v>
      </c>
      <c r="E197" s="177">
        <v>0</v>
      </c>
      <c r="F197" s="177">
        <v>0</v>
      </c>
      <c r="G197" s="177">
        <v>0</v>
      </c>
      <c r="H197" s="177">
        <v>2.43</v>
      </c>
      <c r="I197" s="177">
        <v>0</v>
      </c>
      <c r="J197" s="177">
        <v>0</v>
      </c>
    </row>
    <row r="198" spans="1:10" s="166" customFormat="1" ht="31.5">
      <c r="A198" s="325"/>
      <c r="B198" s="175" t="s">
        <v>489</v>
      </c>
      <c r="C198" s="177">
        <v>0</v>
      </c>
      <c r="D198" s="177">
        <v>2.5</v>
      </c>
      <c r="E198" s="177">
        <v>0</v>
      </c>
      <c r="F198" s="177">
        <v>0</v>
      </c>
      <c r="G198" s="177">
        <v>0</v>
      </c>
      <c r="H198" s="177">
        <v>2.5</v>
      </c>
      <c r="I198" s="177">
        <v>0</v>
      </c>
      <c r="J198" s="177">
        <v>0</v>
      </c>
    </row>
    <row r="199" spans="1:10" s="166" customFormat="1" ht="31.5">
      <c r="A199" s="325"/>
      <c r="B199" s="175" t="s">
        <v>490</v>
      </c>
      <c r="C199" s="177">
        <v>0</v>
      </c>
      <c r="D199" s="177">
        <v>2.93</v>
      </c>
      <c r="E199" s="177">
        <v>0</v>
      </c>
      <c r="F199" s="177">
        <v>0</v>
      </c>
      <c r="G199" s="177">
        <v>0</v>
      </c>
      <c r="H199" s="177">
        <v>2.93</v>
      </c>
      <c r="I199" s="177">
        <v>0</v>
      </c>
      <c r="J199" s="177">
        <v>0</v>
      </c>
    </row>
    <row r="200" spans="1:10" s="166" customFormat="1" ht="31.5">
      <c r="A200" s="325"/>
      <c r="B200" s="175" t="s">
        <v>491</v>
      </c>
      <c r="C200" s="177">
        <v>0.16</v>
      </c>
      <c r="D200" s="177">
        <v>0.095</v>
      </c>
      <c r="E200" s="177">
        <v>0.16</v>
      </c>
      <c r="F200" s="177">
        <v>0.11</v>
      </c>
      <c r="G200" s="177">
        <v>0.16</v>
      </c>
      <c r="H200" s="177">
        <v>0.095</v>
      </c>
      <c r="I200" s="177">
        <v>0.16</v>
      </c>
      <c r="J200" s="177">
        <v>0.11</v>
      </c>
    </row>
    <row r="201" spans="1:10" s="166" customFormat="1" ht="31.5">
      <c r="A201" s="325"/>
      <c r="B201" s="175" t="s">
        <v>492</v>
      </c>
      <c r="C201" s="177">
        <v>0.16</v>
      </c>
      <c r="D201" s="177">
        <v>0.04</v>
      </c>
      <c r="E201" s="177">
        <v>0.16</v>
      </c>
      <c r="F201" s="177">
        <v>0</v>
      </c>
      <c r="G201" s="177">
        <v>0.16</v>
      </c>
      <c r="H201" s="177">
        <v>0.04</v>
      </c>
      <c r="I201" s="177">
        <v>0.25</v>
      </c>
      <c r="J201" s="177">
        <v>0</v>
      </c>
    </row>
    <row r="202" spans="1:10" s="166" customFormat="1" ht="31.5">
      <c r="A202" s="325"/>
      <c r="B202" s="175" t="s">
        <v>493</v>
      </c>
      <c r="C202" s="177">
        <v>0.16</v>
      </c>
      <c r="D202" s="177">
        <v>0.055</v>
      </c>
      <c r="E202" s="177">
        <v>0.16</v>
      </c>
      <c r="F202" s="177">
        <v>0.055</v>
      </c>
      <c r="G202" s="177">
        <v>0.16</v>
      </c>
      <c r="H202" s="177">
        <v>0.055</v>
      </c>
      <c r="I202" s="177">
        <v>0.1</v>
      </c>
      <c r="J202" s="177">
        <v>0.055</v>
      </c>
    </row>
    <row r="203" spans="1:10" s="166" customFormat="1" ht="47.25">
      <c r="A203" s="325"/>
      <c r="B203" s="175" t="s">
        <v>494</v>
      </c>
      <c r="C203" s="177">
        <v>0.4</v>
      </c>
      <c r="D203" s="177">
        <v>0</v>
      </c>
      <c r="E203" s="177">
        <v>0</v>
      </c>
      <c r="F203" s="177">
        <v>0</v>
      </c>
      <c r="G203" s="177">
        <v>0.4</v>
      </c>
      <c r="H203" s="177">
        <v>0</v>
      </c>
      <c r="I203" s="177">
        <v>0</v>
      </c>
      <c r="J203" s="177">
        <v>0</v>
      </c>
    </row>
    <row r="204" spans="1:10" s="166" customFormat="1" ht="31.5">
      <c r="A204" s="325"/>
      <c r="B204" s="175" t="s">
        <v>496</v>
      </c>
      <c r="C204" s="177">
        <v>0.16</v>
      </c>
      <c r="D204" s="177">
        <v>0</v>
      </c>
      <c r="E204" s="177">
        <v>0.16</v>
      </c>
      <c r="F204" s="177">
        <v>0</v>
      </c>
      <c r="G204" s="177">
        <v>0.16</v>
      </c>
      <c r="H204" s="177">
        <v>0</v>
      </c>
      <c r="I204" s="177">
        <v>0.25</v>
      </c>
      <c r="J204" s="177">
        <v>0</v>
      </c>
    </row>
    <row r="205" spans="1:10" s="166" customFormat="1" ht="47.25">
      <c r="A205" s="325"/>
      <c r="B205" s="175" t="s">
        <v>497</v>
      </c>
      <c r="C205" s="177">
        <v>0</v>
      </c>
      <c r="D205" s="177">
        <v>0</v>
      </c>
      <c r="E205" s="177">
        <v>0.16</v>
      </c>
      <c r="F205" s="177">
        <v>0</v>
      </c>
      <c r="G205" s="177">
        <v>0</v>
      </c>
      <c r="H205" s="177">
        <v>0</v>
      </c>
      <c r="I205" s="177">
        <v>0.1</v>
      </c>
      <c r="J205" s="177">
        <v>0</v>
      </c>
    </row>
    <row r="206" spans="1:10" s="166" customFormat="1" ht="31.5">
      <c r="A206" s="325"/>
      <c r="B206" s="175" t="s">
        <v>499</v>
      </c>
      <c r="C206" s="177">
        <v>0.16</v>
      </c>
      <c r="D206" s="177">
        <v>0</v>
      </c>
      <c r="E206" s="177">
        <v>0.16</v>
      </c>
      <c r="F206" s="177">
        <v>0</v>
      </c>
      <c r="G206" s="177">
        <v>0.1</v>
      </c>
      <c r="H206" s="177">
        <v>0</v>
      </c>
      <c r="I206" s="177">
        <v>0.16</v>
      </c>
      <c r="J206" s="177">
        <v>0</v>
      </c>
    </row>
    <row r="207" spans="1:10" s="166" customFormat="1" ht="31.5">
      <c r="A207" s="325"/>
      <c r="B207" s="175" t="s">
        <v>500</v>
      </c>
      <c r="C207" s="177">
        <v>0.16</v>
      </c>
      <c r="D207" s="177">
        <v>0</v>
      </c>
      <c r="E207" s="177">
        <v>0.16</v>
      </c>
      <c r="F207" s="177">
        <v>0</v>
      </c>
      <c r="G207" s="177">
        <v>0.1</v>
      </c>
      <c r="H207" s="177">
        <v>0</v>
      </c>
      <c r="I207" s="177">
        <v>0.1</v>
      </c>
      <c r="J207" s="177">
        <v>0</v>
      </c>
    </row>
    <row r="208" spans="1:10" s="166" customFormat="1" ht="31.5">
      <c r="A208" s="325"/>
      <c r="B208" s="175" t="s">
        <v>501</v>
      </c>
      <c r="C208" s="177">
        <v>0.16</v>
      </c>
      <c r="D208" s="177">
        <v>0</v>
      </c>
      <c r="E208" s="177">
        <v>0.16</v>
      </c>
      <c r="F208" s="177">
        <v>0</v>
      </c>
      <c r="G208" s="177">
        <v>0.063</v>
      </c>
      <c r="H208" s="177">
        <v>0</v>
      </c>
      <c r="I208" s="177">
        <v>0.1</v>
      </c>
      <c r="J208" s="177">
        <v>0</v>
      </c>
    </row>
    <row r="209" spans="1:10" s="166" customFormat="1" ht="15.75">
      <c r="A209" s="326"/>
      <c r="B209" s="36" t="s">
        <v>106</v>
      </c>
      <c r="C209" s="177">
        <v>0</v>
      </c>
      <c r="D209" s="177">
        <v>0</v>
      </c>
      <c r="E209" s="177">
        <v>0</v>
      </c>
      <c r="F209" s="177">
        <v>0</v>
      </c>
      <c r="G209" s="177">
        <v>0</v>
      </c>
      <c r="H209" s="177">
        <v>0</v>
      </c>
      <c r="I209" s="177">
        <v>0</v>
      </c>
      <c r="J209" s="177">
        <v>0</v>
      </c>
    </row>
    <row r="210" spans="1:10" s="166" customFormat="1" ht="15.75">
      <c r="A210" s="326"/>
      <c r="B210" s="29" t="s">
        <v>136</v>
      </c>
      <c r="C210" s="177">
        <v>0</v>
      </c>
      <c r="D210" s="177">
        <v>2.8</v>
      </c>
      <c r="E210" s="177">
        <v>0</v>
      </c>
      <c r="F210" s="177">
        <v>0</v>
      </c>
      <c r="G210" s="177">
        <v>0</v>
      </c>
      <c r="H210" s="177">
        <v>2.8</v>
      </c>
      <c r="I210" s="177">
        <v>0</v>
      </c>
      <c r="J210" s="177">
        <v>0</v>
      </c>
    </row>
    <row r="211" spans="1:10" s="166" customFormat="1" ht="31.5">
      <c r="A211" s="326"/>
      <c r="B211" s="29" t="s">
        <v>135</v>
      </c>
      <c r="C211" s="177">
        <v>0</v>
      </c>
      <c r="D211" s="177">
        <v>2.3</v>
      </c>
      <c r="E211" s="177">
        <v>0</v>
      </c>
      <c r="F211" s="177">
        <v>3.55</v>
      </c>
      <c r="G211" s="177">
        <v>0</v>
      </c>
      <c r="H211" s="177">
        <v>2.3</v>
      </c>
      <c r="I211" s="177">
        <v>0</v>
      </c>
      <c r="J211" s="177">
        <v>0</v>
      </c>
    </row>
    <row r="212" spans="1:10" s="166" customFormat="1" ht="31.5">
      <c r="A212" s="326"/>
      <c r="B212" s="29" t="s">
        <v>137</v>
      </c>
      <c r="C212" s="177">
        <v>0</v>
      </c>
      <c r="D212" s="177">
        <v>2.3</v>
      </c>
      <c r="E212" s="177">
        <v>0</v>
      </c>
      <c r="F212" s="177">
        <v>0</v>
      </c>
      <c r="G212" s="177">
        <v>0</v>
      </c>
      <c r="H212" s="177">
        <v>2.3</v>
      </c>
      <c r="I212" s="177">
        <v>0</v>
      </c>
      <c r="J212" s="177">
        <v>3.55</v>
      </c>
    </row>
    <row r="213" spans="1:10" s="166" customFormat="1" ht="31.5">
      <c r="A213" s="326"/>
      <c r="B213" s="29" t="s">
        <v>133</v>
      </c>
      <c r="C213" s="177">
        <v>0</v>
      </c>
      <c r="D213" s="177">
        <v>0</v>
      </c>
      <c r="E213" s="177">
        <v>0</v>
      </c>
      <c r="F213" s="177">
        <v>0.88</v>
      </c>
      <c r="G213" s="177">
        <v>0</v>
      </c>
      <c r="H213" s="177">
        <v>0</v>
      </c>
      <c r="I213" s="177">
        <v>0</v>
      </c>
      <c r="J213" s="177">
        <v>0.88</v>
      </c>
    </row>
    <row r="214" spans="1:10" s="166" customFormat="1" ht="31.5">
      <c r="A214" s="326"/>
      <c r="B214" s="29" t="s">
        <v>596</v>
      </c>
      <c r="C214" s="177">
        <v>0</v>
      </c>
      <c r="D214" s="177">
        <v>0</v>
      </c>
      <c r="E214" s="177">
        <v>0</v>
      </c>
      <c r="F214" s="177">
        <v>0.62</v>
      </c>
      <c r="G214" s="177">
        <v>0</v>
      </c>
      <c r="H214" s="177">
        <v>0</v>
      </c>
      <c r="I214" s="177">
        <v>0</v>
      </c>
      <c r="J214" s="177">
        <v>0.62</v>
      </c>
    </row>
    <row r="215" spans="1:10" s="166" customFormat="1" ht="31.5">
      <c r="A215" s="326"/>
      <c r="B215" s="29" t="s">
        <v>597</v>
      </c>
      <c r="C215" s="177">
        <v>0</v>
      </c>
      <c r="D215" s="177">
        <v>0</v>
      </c>
      <c r="E215" s="177">
        <v>0</v>
      </c>
      <c r="F215" s="177">
        <v>0.12</v>
      </c>
      <c r="G215" s="177">
        <v>0</v>
      </c>
      <c r="H215" s="177">
        <v>0</v>
      </c>
      <c r="I215" s="177">
        <v>0</v>
      </c>
      <c r="J215" s="177">
        <v>0.12</v>
      </c>
    </row>
    <row r="216" spans="1:10" s="166" customFormat="1" ht="31.5">
      <c r="A216" s="326"/>
      <c r="B216" s="29" t="s">
        <v>138</v>
      </c>
      <c r="C216" s="177">
        <v>0</v>
      </c>
      <c r="D216" s="177">
        <v>0</v>
      </c>
      <c r="E216" s="177">
        <v>0</v>
      </c>
      <c r="F216" s="177">
        <v>0.07</v>
      </c>
      <c r="G216" s="177">
        <v>0</v>
      </c>
      <c r="H216" s="177">
        <v>0</v>
      </c>
      <c r="I216" s="177">
        <v>0</v>
      </c>
      <c r="J216" s="177">
        <v>0.07</v>
      </c>
    </row>
    <row r="217" spans="1:10" s="166" customFormat="1" ht="15.75">
      <c r="A217" s="326"/>
      <c r="B217" s="29" t="s">
        <v>139</v>
      </c>
      <c r="C217" s="177">
        <v>0</v>
      </c>
      <c r="D217" s="177">
        <v>0</v>
      </c>
      <c r="E217" s="177">
        <v>0</v>
      </c>
      <c r="F217" s="177">
        <v>0.25</v>
      </c>
      <c r="G217" s="177">
        <v>0</v>
      </c>
      <c r="H217" s="177">
        <v>0</v>
      </c>
      <c r="I217" s="177">
        <v>0</v>
      </c>
      <c r="J217" s="177">
        <v>0.25</v>
      </c>
    </row>
    <row r="218" spans="1:10" s="166" customFormat="1" ht="31.5">
      <c r="A218" s="326"/>
      <c r="B218" s="29" t="s">
        <v>140</v>
      </c>
      <c r="C218" s="177">
        <v>0</v>
      </c>
      <c r="D218" s="177">
        <v>0</v>
      </c>
      <c r="E218" s="177">
        <v>0</v>
      </c>
      <c r="F218" s="177">
        <v>0.14</v>
      </c>
      <c r="G218" s="177">
        <v>0</v>
      </c>
      <c r="H218" s="177">
        <v>0</v>
      </c>
      <c r="I218" s="177">
        <v>0</v>
      </c>
      <c r="J218" s="177">
        <v>0.14</v>
      </c>
    </row>
    <row r="219" spans="1:10" s="166" customFormat="1" ht="31.5">
      <c r="A219" s="326"/>
      <c r="B219" s="29" t="s">
        <v>141</v>
      </c>
      <c r="C219" s="177">
        <v>0</v>
      </c>
      <c r="D219" s="177">
        <v>0</v>
      </c>
      <c r="E219" s="177">
        <v>0</v>
      </c>
      <c r="F219" s="177">
        <v>0.09</v>
      </c>
      <c r="G219" s="177">
        <v>0</v>
      </c>
      <c r="H219" s="177">
        <v>0</v>
      </c>
      <c r="I219" s="177">
        <v>0</v>
      </c>
      <c r="J219" s="177">
        <v>0.09</v>
      </c>
    </row>
    <row r="220" spans="1:10" s="166" customFormat="1" ht="15.75">
      <c r="A220" s="326"/>
      <c r="B220" s="29" t="s">
        <v>607</v>
      </c>
      <c r="C220" s="177">
        <v>0</v>
      </c>
      <c r="D220" s="177">
        <v>0</v>
      </c>
      <c r="E220" s="177">
        <v>10</v>
      </c>
      <c r="F220" s="177">
        <v>0</v>
      </c>
      <c r="G220" s="177">
        <v>0</v>
      </c>
      <c r="H220" s="177">
        <v>0</v>
      </c>
      <c r="I220" s="177">
        <v>10</v>
      </c>
      <c r="J220" s="177">
        <v>0</v>
      </c>
    </row>
    <row r="221" spans="1:10" s="166" customFormat="1" ht="15.75">
      <c r="A221" s="326"/>
      <c r="B221" s="29" t="s">
        <v>614</v>
      </c>
      <c r="C221" s="177">
        <v>0</v>
      </c>
      <c r="D221" s="177">
        <v>0</v>
      </c>
      <c r="E221" s="177">
        <v>2.5</v>
      </c>
      <c r="F221" s="177">
        <v>0</v>
      </c>
      <c r="G221" s="177">
        <v>0</v>
      </c>
      <c r="H221" s="177">
        <v>0</v>
      </c>
      <c r="I221" s="177">
        <v>2.5</v>
      </c>
      <c r="J221" s="177">
        <v>0</v>
      </c>
    </row>
    <row r="222" spans="1:10" s="166" customFormat="1" ht="15.75">
      <c r="A222" s="326"/>
      <c r="B222" s="29" t="s">
        <v>619</v>
      </c>
      <c r="C222" s="177">
        <v>0</v>
      </c>
      <c r="D222" s="177">
        <v>0</v>
      </c>
      <c r="E222" s="177">
        <v>6.3</v>
      </c>
      <c r="F222" s="177">
        <v>0</v>
      </c>
      <c r="G222" s="177">
        <v>0</v>
      </c>
      <c r="H222" s="177">
        <v>0</v>
      </c>
      <c r="I222" s="177">
        <v>6.3</v>
      </c>
      <c r="J222" s="177">
        <v>0</v>
      </c>
    </row>
    <row r="223" spans="1:10" s="166" customFormat="1" ht="15.75">
      <c r="A223" s="326"/>
      <c r="B223" s="29" t="s">
        <v>622</v>
      </c>
      <c r="C223" s="177">
        <v>0</v>
      </c>
      <c r="D223" s="177">
        <v>0</v>
      </c>
      <c r="E223" s="177">
        <v>1.6</v>
      </c>
      <c r="F223" s="177">
        <v>0</v>
      </c>
      <c r="G223" s="177">
        <v>0</v>
      </c>
      <c r="H223" s="177">
        <v>0</v>
      </c>
      <c r="I223" s="177">
        <v>1.6</v>
      </c>
      <c r="J223" s="177">
        <v>0</v>
      </c>
    </row>
    <row r="224" spans="1:10" s="166" customFormat="1" ht="31.5">
      <c r="A224" s="326"/>
      <c r="B224" s="29" t="s">
        <v>626</v>
      </c>
      <c r="C224" s="177">
        <v>0</v>
      </c>
      <c r="D224" s="177">
        <v>0</v>
      </c>
      <c r="E224" s="177">
        <v>0</v>
      </c>
      <c r="F224" s="177">
        <v>0.04</v>
      </c>
      <c r="G224" s="177">
        <v>0</v>
      </c>
      <c r="H224" s="177">
        <v>0</v>
      </c>
      <c r="I224" s="177">
        <v>0</v>
      </c>
      <c r="J224" s="177">
        <v>0.04</v>
      </c>
    </row>
    <row r="225" spans="1:10" s="166" customFormat="1" ht="31.5">
      <c r="A225" s="326"/>
      <c r="B225" s="29" t="s">
        <v>627</v>
      </c>
      <c r="C225" s="177">
        <v>0</v>
      </c>
      <c r="D225" s="177">
        <v>0</v>
      </c>
      <c r="E225" s="177">
        <v>0</v>
      </c>
      <c r="F225" s="177">
        <v>0.04</v>
      </c>
      <c r="G225" s="177">
        <v>0</v>
      </c>
      <c r="H225" s="177">
        <v>0</v>
      </c>
      <c r="I225" s="177">
        <v>0</v>
      </c>
      <c r="J225" s="177">
        <v>0.04</v>
      </c>
    </row>
    <row r="226" spans="1:10" s="166" customFormat="1" ht="31.5">
      <c r="A226" s="326"/>
      <c r="B226" s="29" t="s">
        <v>175</v>
      </c>
      <c r="C226" s="177">
        <v>0</v>
      </c>
      <c r="D226" s="177">
        <v>0</v>
      </c>
      <c r="E226" s="177">
        <v>0</v>
      </c>
      <c r="F226" s="177">
        <v>0.04</v>
      </c>
      <c r="G226" s="177">
        <v>0</v>
      </c>
      <c r="H226" s="177">
        <v>0</v>
      </c>
      <c r="I226" s="177">
        <v>0</v>
      </c>
      <c r="J226" s="177">
        <v>0.04</v>
      </c>
    </row>
    <row r="227" spans="1:10" s="166" customFormat="1" ht="31.5">
      <c r="A227" s="326"/>
      <c r="B227" s="29" t="s">
        <v>176</v>
      </c>
      <c r="C227" s="177">
        <v>0</v>
      </c>
      <c r="D227" s="177">
        <v>0</v>
      </c>
      <c r="E227" s="177">
        <v>0</v>
      </c>
      <c r="F227" s="177">
        <v>0.04</v>
      </c>
      <c r="G227" s="177">
        <v>0</v>
      </c>
      <c r="H227" s="177">
        <v>0</v>
      </c>
      <c r="I227" s="177">
        <v>0</v>
      </c>
      <c r="J227" s="177">
        <v>0.04</v>
      </c>
    </row>
    <row r="228" spans="1:10" s="166" customFormat="1" ht="31.5">
      <c r="A228" s="326"/>
      <c r="B228" s="29" t="s">
        <v>177</v>
      </c>
      <c r="C228" s="177">
        <v>0</v>
      </c>
      <c r="D228" s="177">
        <v>0</v>
      </c>
      <c r="E228" s="177">
        <v>0</v>
      </c>
      <c r="F228" s="177">
        <v>0.111</v>
      </c>
      <c r="G228" s="177">
        <v>0</v>
      </c>
      <c r="H228" s="177">
        <v>0</v>
      </c>
      <c r="I228" s="177">
        <v>0</v>
      </c>
      <c r="J228" s="177">
        <v>0.111</v>
      </c>
    </row>
    <row r="229" spans="1:10" s="166" customFormat="1" ht="31.5">
      <c r="A229" s="326"/>
      <c r="B229" s="29" t="s">
        <v>178</v>
      </c>
      <c r="C229" s="177">
        <v>0</v>
      </c>
      <c r="D229" s="177">
        <v>0</v>
      </c>
      <c r="E229" s="177">
        <v>0</v>
      </c>
      <c r="F229" s="177">
        <v>0.05</v>
      </c>
      <c r="G229" s="177">
        <v>0</v>
      </c>
      <c r="H229" s="177">
        <v>0</v>
      </c>
      <c r="I229" s="177">
        <v>0</v>
      </c>
      <c r="J229" s="177">
        <v>0.05</v>
      </c>
    </row>
    <row r="230" spans="1:10" s="166" customFormat="1" ht="15.75">
      <c r="A230" s="326"/>
      <c r="B230" s="29" t="s">
        <v>179</v>
      </c>
      <c r="C230" s="177">
        <v>0</v>
      </c>
      <c r="D230" s="177">
        <v>0</v>
      </c>
      <c r="E230" s="177">
        <v>0</v>
      </c>
      <c r="F230" s="177">
        <v>0.04</v>
      </c>
      <c r="G230" s="177">
        <v>0</v>
      </c>
      <c r="H230" s="177">
        <v>0</v>
      </c>
      <c r="I230" s="177">
        <v>0</v>
      </c>
      <c r="J230" s="177">
        <v>0.04</v>
      </c>
    </row>
    <row r="231" spans="1:10" s="166" customFormat="1" ht="31.5">
      <c r="A231" s="326"/>
      <c r="B231" s="29" t="s">
        <v>180</v>
      </c>
      <c r="C231" s="177">
        <v>0</v>
      </c>
      <c r="D231" s="177">
        <v>0</v>
      </c>
      <c r="E231" s="177">
        <v>0</v>
      </c>
      <c r="F231" s="177">
        <v>0.05</v>
      </c>
      <c r="G231" s="177">
        <v>0</v>
      </c>
      <c r="H231" s="177">
        <v>0</v>
      </c>
      <c r="I231" s="177">
        <v>0</v>
      </c>
      <c r="J231" s="177">
        <v>0.05</v>
      </c>
    </row>
    <row r="232" spans="1:10" s="170" customFormat="1" ht="15.75">
      <c r="A232" s="326"/>
      <c r="B232" s="36" t="s">
        <v>107</v>
      </c>
      <c r="C232" s="177">
        <v>0</v>
      </c>
      <c r="D232" s="177">
        <v>0</v>
      </c>
      <c r="E232" s="177">
        <v>0</v>
      </c>
      <c r="F232" s="177">
        <v>0</v>
      </c>
      <c r="G232" s="177">
        <v>0</v>
      </c>
      <c r="H232" s="177">
        <v>0</v>
      </c>
      <c r="I232" s="177">
        <v>0</v>
      </c>
      <c r="J232" s="177">
        <v>0</v>
      </c>
    </row>
    <row r="233" spans="1:10" s="170" customFormat="1" ht="78.75">
      <c r="A233" s="326"/>
      <c r="B233" s="44" t="s">
        <v>187</v>
      </c>
      <c r="C233" s="177">
        <v>10</v>
      </c>
      <c r="D233" s="177">
        <v>0</v>
      </c>
      <c r="E233" s="177">
        <v>0</v>
      </c>
      <c r="F233" s="177">
        <v>0</v>
      </c>
      <c r="G233" s="177">
        <v>10</v>
      </c>
      <c r="H233" s="177">
        <v>0</v>
      </c>
      <c r="I233" s="177">
        <v>0</v>
      </c>
      <c r="J233" s="177">
        <v>0</v>
      </c>
    </row>
    <row r="234" spans="1:10" s="170" customFormat="1" ht="31.5">
      <c r="A234" s="326"/>
      <c r="B234" s="44" t="s">
        <v>633</v>
      </c>
      <c r="C234" s="177">
        <v>25</v>
      </c>
      <c r="D234" s="177">
        <v>0</v>
      </c>
      <c r="E234" s="177">
        <v>25</v>
      </c>
      <c r="F234" s="177">
        <v>0</v>
      </c>
      <c r="G234" s="177">
        <v>25</v>
      </c>
      <c r="H234" s="177">
        <v>0</v>
      </c>
      <c r="I234" s="177">
        <v>25</v>
      </c>
      <c r="J234" s="177">
        <v>0</v>
      </c>
    </row>
    <row r="235" spans="1:10" s="170" customFormat="1" ht="15.75">
      <c r="A235" s="326"/>
      <c r="B235" s="44" t="s">
        <v>647</v>
      </c>
      <c r="C235" s="177">
        <v>0</v>
      </c>
      <c r="D235" s="177">
        <v>0</v>
      </c>
      <c r="E235" s="177">
        <v>0</v>
      </c>
      <c r="F235" s="177">
        <v>0</v>
      </c>
      <c r="G235" s="177">
        <v>0</v>
      </c>
      <c r="H235" s="177">
        <v>0</v>
      </c>
      <c r="I235" s="177">
        <v>0</v>
      </c>
      <c r="J235" s="177">
        <v>0</v>
      </c>
    </row>
    <row r="236" spans="1:10" s="170" customFormat="1" ht="31.5">
      <c r="A236" s="326"/>
      <c r="B236" s="44" t="s">
        <v>719</v>
      </c>
      <c r="C236" s="177">
        <v>0</v>
      </c>
      <c r="D236" s="177">
        <v>0</v>
      </c>
      <c r="E236" s="177">
        <v>0</v>
      </c>
      <c r="F236" s="177">
        <v>2.5</v>
      </c>
      <c r="G236" s="177">
        <v>0</v>
      </c>
      <c r="H236" s="177">
        <v>0</v>
      </c>
      <c r="I236" s="177">
        <v>0</v>
      </c>
      <c r="J236" s="177">
        <v>2.5</v>
      </c>
    </row>
    <row r="237" spans="1:10" s="170" customFormat="1" ht="47.25">
      <c r="A237" s="326"/>
      <c r="B237" s="44" t="s">
        <v>636</v>
      </c>
      <c r="C237" s="177">
        <v>0</v>
      </c>
      <c r="D237" s="177">
        <v>0</v>
      </c>
      <c r="E237" s="177">
        <v>0</v>
      </c>
      <c r="F237" s="177">
        <v>0.9</v>
      </c>
      <c r="G237" s="177">
        <v>0</v>
      </c>
      <c r="H237" s="177">
        <v>0</v>
      </c>
      <c r="I237" s="177">
        <v>0</v>
      </c>
      <c r="J237" s="177">
        <v>0</v>
      </c>
    </row>
    <row r="238" spans="1:10" s="170" customFormat="1" ht="15.75">
      <c r="A238" s="326"/>
      <c r="B238" s="36" t="s">
        <v>108</v>
      </c>
      <c r="C238" s="177">
        <v>0</v>
      </c>
      <c r="D238" s="177">
        <v>0</v>
      </c>
      <c r="E238" s="177">
        <v>0</v>
      </c>
      <c r="F238" s="177">
        <v>0</v>
      </c>
      <c r="G238" s="177">
        <v>0</v>
      </c>
      <c r="H238" s="177">
        <v>0</v>
      </c>
      <c r="I238" s="177">
        <v>0</v>
      </c>
      <c r="J238" s="177">
        <v>0</v>
      </c>
    </row>
    <row r="239" spans="1:10" s="170" customFormat="1" ht="63">
      <c r="A239" s="326"/>
      <c r="B239" s="44" t="s">
        <v>743</v>
      </c>
      <c r="C239" s="177">
        <v>0.25</v>
      </c>
      <c r="D239" s="177">
        <v>0</v>
      </c>
      <c r="E239" s="177">
        <v>0</v>
      </c>
      <c r="F239" s="177">
        <v>0</v>
      </c>
      <c r="G239" s="177">
        <v>0.25</v>
      </c>
      <c r="H239" s="177">
        <v>0</v>
      </c>
      <c r="I239" s="177">
        <v>0</v>
      </c>
      <c r="J239" s="177">
        <v>0</v>
      </c>
    </row>
    <row r="240" spans="1:10" s="170" customFormat="1" ht="15.75">
      <c r="A240" s="326"/>
      <c r="B240" s="256" t="s">
        <v>109</v>
      </c>
      <c r="C240" s="177">
        <v>0</v>
      </c>
      <c r="D240" s="177">
        <v>0</v>
      </c>
      <c r="E240" s="177">
        <v>0</v>
      </c>
      <c r="F240" s="177">
        <v>0</v>
      </c>
      <c r="G240" s="177">
        <v>0</v>
      </c>
      <c r="H240" s="177">
        <v>0</v>
      </c>
      <c r="I240" s="177">
        <v>0</v>
      </c>
      <c r="J240" s="177">
        <v>0</v>
      </c>
    </row>
    <row r="241" spans="1:10" s="170" customFormat="1" ht="94.5">
      <c r="A241" s="326"/>
      <c r="B241" s="175" t="s">
        <v>997</v>
      </c>
      <c r="C241" s="177">
        <v>0</v>
      </c>
      <c r="D241" s="177">
        <v>0</v>
      </c>
      <c r="E241" s="177">
        <v>0</v>
      </c>
      <c r="F241" s="177">
        <v>1.2</v>
      </c>
      <c r="G241" s="177">
        <v>0</v>
      </c>
      <c r="H241" s="177">
        <v>0</v>
      </c>
      <c r="I241" s="177">
        <v>0</v>
      </c>
      <c r="J241" s="177">
        <v>0</v>
      </c>
    </row>
    <row r="242" spans="1:10" s="170" customFormat="1" ht="15.75">
      <c r="A242" s="326"/>
      <c r="B242" s="184" t="s">
        <v>110</v>
      </c>
      <c r="C242" s="177">
        <v>0</v>
      </c>
      <c r="D242" s="177">
        <v>0</v>
      </c>
      <c r="E242" s="177">
        <v>0</v>
      </c>
      <c r="F242" s="177">
        <v>0</v>
      </c>
      <c r="G242" s="177">
        <v>0</v>
      </c>
      <c r="H242" s="177">
        <v>0</v>
      </c>
      <c r="I242" s="177">
        <v>0</v>
      </c>
      <c r="J242" s="177">
        <v>0</v>
      </c>
    </row>
    <row r="243" spans="1:10" s="170" customFormat="1" ht="31.5">
      <c r="A243" s="326"/>
      <c r="B243" s="185" t="s">
        <v>214</v>
      </c>
      <c r="C243" s="177">
        <v>0</v>
      </c>
      <c r="D243" s="177">
        <v>21</v>
      </c>
      <c r="E243" s="177">
        <v>0</v>
      </c>
      <c r="F243" s="177">
        <v>0</v>
      </c>
      <c r="G243" s="177">
        <v>0</v>
      </c>
      <c r="H243" s="177">
        <v>21</v>
      </c>
      <c r="I243" s="177">
        <v>0</v>
      </c>
      <c r="J243" s="177">
        <v>0</v>
      </c>
    </row>
    <row r="244" spans="1:10" s="170" customFormat="1" ht="15.75">
      <c r="A244" s="326"/>
      <c r="B244" s="185"/>
      <c r="C244" s="176"/>
      <c r="D244" s="176"/>
      <c r="E244" s="176"/>
      <c r="F244" s="176"/>
      <c r="G244" s="176"/>
      <c r="H244" s="176"/>
      <c r="I244" s="176"/>
      <c r="J244" s="176"/>
    </row>
    <row r="245" spans="1:10" s="170" customFormat="1" ht="15.75">
      <c r="A245" s="327" t="s">
        <v>3</v>
      </c>
      <c r="B245" s="256" t="s">
        <v>16</v>
      </c>
      <c r="C245" s="186">
        <f>C246+C260</f>
        <v>82.63</v>
      </c>
      <c r="D245" s="186">
        <f aca="true" t="shared" si="4" ref="D245:J245">D246+D260</f>
        <v>90.63499999999998</v>
      </c>
      <c r="E245" s="186">
        <f t="shared" si="4"/>
        <v>84.98</v>
      </c>
      <c r="F245" s="186">
        <f t="shared" si="4"/>
        <v>92.53</v>
      </c>
      <c r="G245" s="186">
        <f t="shared" si="4"/>
        <v>0.63</v>
      </c>
      <c r="H245" s="186">
        <f t="shared" si="4"/>
        <v>5.225</v>
      </c>
      <c r="I245" s="186">
        <f t="shared" si="4"/>
        <v>0.063</v>
      </c>
      <c r="J245" s="186">
        <f t="shared" si="4"/>
        <v>1.24</v>
      </c>
    </row>
    <row r="246" spans="1:10" s="187" customFormat="1" ht="31.5">
      <c r="A246" s="327" t="s">
        <v>4</v>
      </c>
      <c r="B246" s="256" t="s">
        <v>24</v>
      </c>
      <c r="C246" s="186">
        <f>SUM(C247:C259)</f>
        <v>80.16</v>
      </c>
      <c r="D246" s="186">
        <f aca="true" t="shared" si="5" ref="D246:J246">SUM(D247:D259)</f>
        <v>3.525</v>
      </c>
      <c r="E246" s="186">
        <f t="shared" si="5"/>
        <v>80</v>
      </c>
      <c r="F246" s="186">
        <f t="shared" si="5"/>
        <v>2.1149999999999998</v>
      </c>
      <c r="G246" s="186">
        <f t="shared" si="5"/>
        <v>0</v>
      </c>
      <c r="H246" s="186">
        <f t="shared" si="5"/>
        <v>0.47500000000000003</v>
      </c>
      <c r="I246" s="186">
        <f t="shared" si="5"/>
        <v>0</v>
      </c>
      <c r="J246" s="186">
        <f t="shared" si="5"/>
        <v>0</v>
      </c>
    </row>
    <row r="247" spans="1:10" s="170" customFormat="1" ht="15.75">
      <c r="A247" s="327"/>
      <c r="B247" s="256" t="s">
        <v>105</v>
      </c>
      <c r="C247" s="178"/>
      <c r="D247" s="178"/>
      <c r="E247" s="178"/>
      <c r="F247" s="178"/>
      <c r="G247" s="178"/>
      <c r="H247" s="178"/>
      <c r="I247" s="178"/>
      <c r="J247" s="178"/>
    </row>
    <row r="248" spans="1:10" s="170" customFormat="1" ht="31.5">
      <c r="A248" s="327"/>
      <c r="B248" s="44" t="s">
        <v>794</v>
      </c>
      <c r="C248" s="177">
        <v>80</v>
      </c>
      <c r="D248" s="177">
        <v>0</v>
      </c>
      <c r="E248" s="177">
        <v>80</v>
      </c>
      <c r="F248" s="177">
        <v>0</v>
      </c>
      <c r="G248" s="177">
        <v>0</v>
      </c>
      <c r="H248" s="177">
        <v>0</v>
      </c>
      <c r="I248" s="177">
        <v>0</v>
      </c>
      <c r="J248" s="177">
        <v>0</v>
      </c>
    </row>
    <row r="249" spans="1:10" s="170" customFormat="1" ht="15.75">
      <c r="A249" s="327"/>
      <c r="B249" s="256" t="s">
        <v>108</v>
      </c>
      <c r="C249" s="178"/>
      <c r="D249" s="178"/>
      <c r="E249" s="178"/>
      <c r="F249" s="178"/>
      <c r="G249" s="178"/>
      <c r="H249" s="178"/>
      <c r="I249" s="178"/>
      <c r="J249" s="178"/>
    </row>
    <row r="250" spans="1:10" s="170" customFormat="1" ht="31.5">
      <c r="A250" s="327"/>
      <c r="B250" s="175" t="s">
        <v>224</v>
      </c>
      <c r="C250" s="176">
        <v>0.16</v>
      </c>
      <c r="D250" s="176">
        <v>1.1</v>
      </c>
      <c r="E250" s="176">
        <v>0</v>
      </c>
      <c r="F250" s="176">
        <v>0</v>
      </c>
      <c r="G250" s="176">
        <v>0</v>
      </c>
      <c r="H250" s="176">
        <v>0</v>
      </c>
      <c r="I250" s="176">
        <v>0</v>
      </c>
      <c r="J250" s="176">
        <v>0</v>
      </c>
    </row>
    <row r="251" spans="1:10" s="170" customFormat="1" ht="31.5">
      <c r="A251" s="327"/>
      <c r="B251" s="175" t="s">
        <v>225</v>
      </c>
      <c r="C251" s="176">
        <v>0</v>
      </c>
      <c r="D251" s="176">
        <v>1.95</v>
      </c>
      <c r="E251" s="176">
        <v>0</v>
      </c>
      <c r="F251" s="176">
        <v>0</v>
      </c>
      <c r="G251" s="176">
        <v>0</v>
      </c>
      <c r="H251" s="176">
        <v>0</v>
      </c>
      <c r="I251" s="176">
        <v>0</v>
      </c>
      <c r="J251" s="176">
        <v>0</v>
      </c>
    </row>
    <row r="252" spans="1:10" s="170" customFormat="1" ht="47.25">
      <c r="A252" s="327"/>
      <c r="B252" s="175" t="s">
        <v>796</v>
      </c>
      <c r="C252" s="176">
        <v>0</v>
      </c>
      <c r="D252" s="176">
        <v>0</v>
      </c>
      <c r="E252" s="176">
        <v>0</v>
      </c>
      <c r="F252" s="176">
        <v>1.65</v>
      </c>
      <c r="G252" s="176">
        <v>0</v>
      </c>
      <c r="H252" s="176">
        <v>0</v>
      </c>
      <c r="I252" s="176">
        <v>0</v>
      </c>
      <c r="J252" s="176">
        <v>0</v>
      </c>
    </row>
    <row r="253" spans="1:10" s="170" customFormat="1" ht="15.75">
      <c r="A253" s="326"/>
      <c r="B253" s="256" t="s">
        <v>109</v>
      </c>
      <c r="C253" s="177">
        <v>0</v>
      </c>
      <c r="D253" s="177">
        <v>0</v>
      </c>
      <c r="E253" s="177">
        <v>0</v>
      </c>
      <c r="F253" s="177">
        <v>0</v>
      </c>
      <c r="G253" s="177">
        <v>0</v>
      </c>
      <c r="H253" s="177">
        <v>0</v>
      </c>
      <c r="I253" s="177">
        <v>0</v>
      </c>
      <c r="J253" s="177">
        <v>0</v>
      </c>
    </row>
    <row r="254" spans="1:10" s="170" customFormat="1" ht="47.25">
      <c r="A254" s="326"/>
      <c r="B254" s="175" t="s">
        <v>797</v>
      </c>
      <c r="C254" s="177">
        <v>0</v>
      </c>
      <c r="D254" s="177">
        <v>0.025</v>
      </c>
      <c r="E254" s="177">
        <v>0</v>
      </c>
      <c r="F254" s="177">
        <v>0.025</v>
      </c>
      <c r="G254" s="177">
        <v>0</v>
      </c>
      <c r="H254" s="177">
        <v>0.025</v>
      </c>
      <c r="I254" s="177">
        <v>0</v>
      </c>
      <c r="J254" s="177">
        <v>0</v>
      </c>
    </row>
    <row r="255" spans="1:10" s="170" customFormat="1" ht="47.25">
      <c r="A255" s="326"/>
      <c r="B255" s="175" t="s">
        <v>798</v>
      </c>
      <c r="C255" s="177">
        <v>0</v>
      </c>
      <c r="D255" s="177">
        <v>0.08</v>
      </c>
      <c r="E255" s="177">
        <v>0</v>
      </c>
      <c r="F255" s="177">
        <v>0.08</v>
      </c>
      <c r="G255" s="177">
        <v>0</v>
      </c>
      <c r="H255" s="177">
        <v>0.08</v>
      </c>
      <c r="I255" s="177">
        <v>0</v>
      </c>
      <c r="J255" s="177">
        <v>0</v>
      </c>
    </row>
    <row r="256" spans="1:10" s="170" customFormat="1" ht="47.25">
      <c r="A256" s="326"/>
      <c r="B256" s="175" t="s">
        <v>799</v>
      </c>
      <c r="C256" s="177">
        <v>0</v>
      </c>
      <c r="D256" s="177">
        <v>0.2</v>
      </c>
      <c r="E256" s="177">
        <v>0</v>
      </c>
      <c r="F256" s="177">
        <v>0.2</v>
      </c>
      <c r="G256" s="177">
        <v>0</v>
      </c>
      <c r="H256" s="177">
        <v>0.2</v>
      </c>
      <c r="I256" s="177">
        <v>0</v>
      </c>
      <c r="J256" s="177">
        <v>0</v>
      </c>
    </row>
    <row r="257" spans="1:10" s="170" customFormat="1" ht="47.25">
      <c r="A257" s="326"/>
      <c r="B257" s="175" t="s">
        <v>800</v>
      </c>
      <c r="C257" s="177">
        <v>0</v>
      </c>
      <c r="D257" s="177">
        <v>0.05</v>
      </c>
      <c r="E257" s="177">
        <v>0</v>
      </c>
      <c r="F257" s="177">
        <v>0.05</v>
      </c>
      <c r="G257" s="177">
        <v>0</v>
      </c>
      <c r="H257" s="177">
        <v>0.05</v>
      </c>
      <c r="I257" s="177">
        <v>0</v>
      </c>
      <c r="J257" s="177">
        <v>0</v>
      </c>
    </row>
    <row r="258" spans="1:10" s="170" customFormat="1" ht="47.25">
      <c r="A258" s="326"/>
      <c r="B258" s="175" t="s">
        <v>801</v>
      </c>
      <c r="C258" s="177">
        <v>0</v>
      </c>
      <c r="D258" s="177">
        <v>0.12</v>
      </c>
      <c r="E258" s="177">
        <v>0</v>
      </c>
      <c r="F258" s="177">
        <v>0.11</v>
      </c>
      <c r="G258" s="177">
        <v>0</v>
      </c>
      <c r="H258" s="177">
        <v>0.12</v>
      </c>
      <c r="I258" s="177">
        <v>0</v>
      </c>
      <c r="J258" s="177">
        <v>0</v>
      </c>
    </row>
    <row r="259" spans="1:10" s="170" customFormat="1" ht="15.75">
      <c r="A259" s="327"/>
      <c r="B259" s="175"/>
      <c r="C259" s="176"/>
      <c r="D259" s="176"/>
      <c r="E259" s="176"/>
      <c r="F259" s="176"/>
      <c r="G259" s="176"/>
      <c r="H259" s="176"/>
      <c r="I259" s="176"/>
      <c r="J259" s="176"/>
    </row>
    <row r="260" spans="1:10" s="170" customFormat="1" ht="15.75">
      <c r="A260" s="327" t="s">
        <v>5</v>
      </c>
      <c r="B260" s="256" t="s">
        <v>36</v>
      </c>
      <c r="C260" s="186">
        <f>SUM(C261:C333)</f>
        <v>2.4699999999999998</v>
      </c>
      <c r="D260" s="186">
        <f aca="true" t="shared" si="6" ref="D260:J260">SUM(D261:D333)</f>
        <v>87.10999999999997</v>
      </c>
      <c r="E260" s="186">
        <f t="shared" si="6"/>
        <v>4.9799999999999995</v>
      </c>
      <c r="F260" s="186">
        <f t="shared" si="6"/>
        <v>90.415</v>
      </c>
      <c r="G260" s="186">
        <f t="shared" si="6"/>
        <v>0.63</v>
      </c>
      <c r="H260" s="186">
        <f t="shared" si="6"/>
        <v>4.75</v>
      </c>
      <c r="I260" s="186">
        <f t="shared" si="6"/>
        <v>0.063</v>
      </c>
      <c r="J260" s="186">
        <f t="shared" si="6"/>
        <v>1.24</v>
      </c>
    </row>
    <row r="261" spans="1:10" s="170" customFormat="1" ht="15.75">
      <c r="A261" s="327"/>
      <c r="B261" s="256" t="s">
        <v>105</v>
      </c>
      <c r="C261" s="178"/>
      <c r="D261" s="178"/>
      <c r="E261" s="178"/>
      <c r="F261" s="178"/>
      <c r="G261" s="178"/>
      <c r="H261" s="178"/>
      <c r="I261" s="178"/>
      <c r="J261" s="178"/>
    </row>
    <row r="262" spans="1:10" s="170" customFormat="1" ht="78.75">
      <c r="A262" s="326"/>
      <c r="B262" s="44" t="s">
        <v>236</v>
      </c>
      <c r="C262" s="177">
        <v>0</v>
      </c>
      <c r="D262" s="177">
        <v>9.742</v>
      </c>
      <c r="E262" s="177">
        <v>0</v>
      </c>
      <c r="F262" s="177">
        <v>0</v>
      </c>
      <c r="G262" s="177">
        <v>0</v>
      </c>
      <c r="H262" s="177">
        <v>0</v>
      </c>
      <c r="I262" s="177">
        <v>0</v>
      </c>
      <c r="J262" s="177">
        <v>0</v>
      </c>
    </row>
    <row r="263" spans="1:10" s="170" customFormat="1" ht="31.5">
      <c r="A263" s="326"/>
      <c r="B263" s="44" t="s">
        <v>215</v>
      </c>
      <c r="C263" s="177">
        <v>0</v>
      </c>
      <c r="D263" s="177">
        <v>1.162</v>
      </c>
      <c r="E263" s="177">
        <v>0</v>
      </c>
      <c r="F263" s="177">
        <v>0</v>
      </c>
      <c r="G263" s="177">
        <v>0</v>
      </c>
      <c r="H263" s="177">
        <v>0</v>
      </c>
      <c r="I263" s="177">
        <v>0</v>
      </c>
      <c r="J263" s="177">
        <v>0</v>
      </c>
    </row>
    <row r="264" spans="1:10" s="170" customFormat="1" ht="31.5">
      <c r="A264" s="326"/>
      <c r="B264" s="44" t="s">
        <v>809</v>
      </c>
      <c r="C264" s="177">
        <v>0</v>
      </c>
      <c r="D264" s="177">
        <v>51.75</v>
      </c>
      <c r="E264" s="177">
        <v>0</v>
      </c>
      <c r="F264" s="177">
        <v>52.54</v>
      </c>
      <c r="G264" s="177">
        <v>0</v>
      </c>
      <c r="H264" s="177">
        <v>0</v>
      </c>
      <c r="I264" s="177">
        <v>0</v>
      </c>
      <c r="J264" s="177">
        <v>0</v>
      </c>
    </row>
    <row r="265" spans="1:10" s="170" customFormat="1" ht="47.25">
      <c r="A265" s="326"/>
      <c r="B265" s="44" t="s">
        <v>833</v>
      </c>
      <c r="C265" s="177">
        <v>0</v>
      </c>
      <c r="D265" s="177">
        <v>2.1</v>
      </c>
      <c r="E265" s="177">
        <v>0</v>
      </c>
      <c r="F265" s="177">
        <v>3.9400000000000004</v>
      </c>
      <c r="G265" s="177">
        <v>0</v>
      </c>
      <c r="H265" s="177">
        <v>0</v>
      </c>
      <c r="I265" s="177">
        <v>0</v>
      </c>
      <c r="J265" s="177">
        <v>1.24</v>
      </c>
    </row>
    <row r="266" spans="1:10" s="170" customFormat="1" ht="47.25">
      <c r="A266" s="326"/>
      <c r="B266" s="44" t="s">
        <v>834</v>
      </c>
      <c r="C266" s="177">
        <v>0</v>
      </c>
      <c r="D266" s="177">
        <v>4.03</v>
      </c>
      <c r="E266" s="177">
        <v>0</v>
      </c>
      <c r="F266" s="177">
        <v>4.06</v>
      </c>
      <c r="G266" s="177">
        <v>0</v>
      </c>
      <c r="H266" s="177">
        <v>0</v>
      </c>
      <c r="I266" s="177">
        <v>0</v>
      </c>
      <c r="J266" s="177">
        <v>0</v>
      </c>
    </row>
    <row r="267" spans="1:10" s="170" customFormat="1" ht="63">
      <c r="A267" s="326"/>
      <c r="B267" s="44" t="s">
        <v>835</v>
      </c>
      <c r="C267" s="177">
        <v>0</v>
      </c>
      <c r="D267" s="177">
        <v>1.2</v>
      </c>
      <c r="E267" s="177">
        <v>0</v>
      </c>
      <c r="F267" s="177">
        <v>2.42</v>
      </c>
      <c r="G267" s="177">
        <v>0</v>
      </c>
      <c r="H267" s="177">
        <v>0</v>
      </c>
      <c r="I267" s="177">
        <v>0</v>
      </c>
      <c r="J267" s="177">
        <v>0</v>
      </c>
    </row>
    <row r="268" spans="1:10" s="170" customFormat="1" ht="78.75">
      <c r="A268" s="326"/>
      <c r="B268" s="44" t="s">
        <v>838</v>
      </c>
      <c r="C268" s="177">
        <v>0.25</v>
      </c>
      <c r="D268" s="177">
        <v>0.2</v>
      </c>
      <c r="E268" s="177">
        <v>0.25</v>
      </c>
      <c r="F268" s="177">
        <v>0.146</v>
      </c>
      <c r="G268" s="177">
        <v>0</v>
      </c>
      <c r="H268" s="177">
        <v>0</v>
      </c>
      <c r="I268" s="177">
        <v>0</v>
      </c>
      <c r="J268" s="177">
        <v>0</v>
      </c>
    </row>
    <row r="269" spans="1:10" s="170" customFormat="1" ht="47.25">
      <c r="A269" s="326"/>
      <c r="B269" s="44" t="s">
        <v>841</v>
      </c>
      <c r="C269" s="177">
        <v>0</v>
      </c>
      <c r="D269" s="177">
        <v>0</v>
      </c>
      <c r="E269" s="177">
        <v>0.63</v>
      </c>
      <c r="F269" s="177">
        <v>0.33</v>
      </c>
      <c r="G269" s="177">
        <v>0</v>
      </c>
      <c r="H269" s="177">
        <v>0</v>
      </c>
      <c r="I269" s="177">
        <v>0</v>
      </c>
      <c r="J269" s="177">
        <v>0</v>
      </c>
    </row>
    <row r="270" spans="1:10" s="170" customFormat="1" ht="78.75">
      <c r="A270" s="326"/>
      <c r="B270" s="44" t="s">
        <v>845</v>
      </c>
      <c r="C270" s="177">
        <v>0</v>
      </c>
      <c r="D270" s="177">
        <v>0.6</v>
      </c>
      <c r="E270" s="177">
        <v>0</v>
      </c>
      <c r="F270" s="177">
        <v>0</v>
      </c>
      <c r="G270" s="177">
        <v>0</v>
      </c>
      <c r="H270" s="177">
        <v>0</v>
      </c>
      <c r="I270" s="177">
        <v>0</v>
      </c>
      <c r="J270" s="177">
        <v>0</v>
      </c>
    </row>
    <row r="271" spans="1:10" s="170" customFormat="1" ht="94.5">
      <c r="A271" s="326"/>
      <c r="B271" s="44" t="s">
        <v>998</v>
      </c>
      <c r="C271" s="177">
        <v>0</v>
      </c>
      <c r="D271" s="177">
        <v>2</v>
      </c>
      <c r="E271" s="177">
        <v>0</v>
      </c>
      <c r="F271" s="177">
        <v>0</v>
      </c>
      <c r="G271" s="177">
        <v>0</v>
      </c>
      <c r="H271" s="177">
        <v>0</v>
      </c>
      <c r="I271" s="177">
        <v>0</v>
      </c>
      <c r="J271" s="177">
        <v>0</v>
      </c>
    </row>
    <row r="272" spans="1:10" s="170" customFormat="1" ht="63">
      <c r="A272" s="326"/>
      <c r="B272" s="44" t="s">
        <v>850</v>
      </c>
      <c r="C272" s="177">
        <v>0</v>
      </c>
      <c r="D272" s="177">
        <v>0.27</v>
      </c>
      <c r="E272" s="177">
        <v>0.16</v>
      </c>
      <c r="F272" s="177">
        <v>0.378</v>
      </c>
      <c r="G272" s="177">
        <v>0</v>
      </c>
      <c r="H272" s="177">
        <v>0</v>
      </c>
      <c r="I272" s="177">
        <v>0</v>
      </c>
      <c r="J272" s="177">
        <v>0</v>
      </c>
    </row>
    <row r="273" spans="1:10" s="170" customFormat="1" ht="31.5">
      <c r="A273" s="326"/>
      <c r="B273" s="44" t="s">
        <v>854</v>
      </c>
      <c r="C273" s="177">
        <v>0</v>
      </c>
      <c r="D273" s="177">
        <v>0.07</v>
      </c>
      <c r="E273" s="177">
        <v>0</v>
      </c>
      <c r="F273" s="177">
        <v>0.1</v>
      </c>
      <c r="G273" s="177">
        <v>0</v>
      </c>
      <c r="H273" s="177">
        <v>0</v>
      </c>
      <c r="I273" s="177">
        <v>0</v>
      </c>
      <c r="J273" s="177">
        <v>0</v>
      </c>
    </row>
    <row r="274" spans="1:10" s="170" customFormat="1" ht="78.75">
      <c r="A274" s="326"/>
      <c r="B274" s="44" t="s">
        <v>857</v>
      </c>
      <c r="C274" s="177">
        <v>0</v>
      </c>
      <c r="D274" s="177">
        <v>0.025</v>
      </c>
      <c r="E274" s="177">
        <v>0</v>
      </c>
      <c r="F274" s="177">
        <v>0.05</v>
      </c>
      <c r="G274" s="177">
        <v>0</v>
      </c>
      <c r="H274" s="177">
        <v>0</v>
      </c>
      <c r="I274" s="177">
        <v>0</v>
      </c>
      <c r="J274" s="177">
        <v>0</v>
      </c>
    </row>
    <row r="275" spans="1:10" s="170" customFormat="1" ht="78.75">
      <c r="A275" s="326"/>
      <c r="B275" s="44" t="s">
        <v>858</v>
      </c>
      <c r="C275" s="177">
        <v>0</v>
      </c>
      <c r="D275" s="177">
        <v>0.6</v>
      </c>
      <c r="E275" s="177">
        <v>0</v>
      </c>
      <c r="F275" s="177">
        <v>0.65</v>
      </c>
      <c r="G275" s="177">
        <v>0</v>
      </c>
      <c r="H275" s="177">
        <v>0</v>
      </c>
      <c r="I275" s="177">
        <v>0</v>
      </c>
      <c r="J275" s="177">
        <v>0</v>
      </c>
    </row>
    <row r="276" spans="1:10" s="170" customFormat="1" ht="63">
      <c r="A276" s="326"/>
      <c r="B276" s="44" t="s">
        <v>861</v>
      </c>
      <c r="C276" s="177">
        <v>0</v>
      </c>
      <c r="D276" s="177">
        <v>0</v>
      </c>
      <c r="E276" s="177">
        <v>0</v>
      </c>
      <c r="F276" s="177">
        <v>0.17</v>
      </c>
      <c r="G276" s="177">
        <v>0</v>
      </c>
      <c r="H276" s="177">
        <v>0</v>
      </c>
      <c r="I276" s="177">
        <v>0</v>
      </c>
      <c r="J276" s="177">
        <v>0</v>
      </c>
    </row>
    <row r="277" spans="1:10" s="170" customFormat="1" ht="94.5">
      <c r="A277" s="326"/>
      <c r="B277" s="44" t="s">
        <v>999</v>
      </c>
      <c r="C277" s="177">
        <v>0.5</v>
      </c>
      <c r="D277" s="177">
        <v>1.27</v>
      </c>
      <c r="E277" s="177">
        <v>0.5</v>
      </c>
      <c r="F277" s="177">
        <v>1.51</v>
      </c>
      <c r="G277" s="177">
        <v>0</v>
      </c>
      <c r="H277" s="177">
        <v>0</v>
      </c>
      <c r="I277" s="177">
        <v>0</v>
      </c>
      <c r="J277" s="177">
        <v>0</v>
      </c>
    </row>
    <row r="278" spans="1:10" s="170" customFormat="1" ht="63">
      <c r="A278" s="326"/>
      <c r="B278" s="44" t="s">
        <v>865</v>
      </c>
      <c r="C278" s="177">
        <v>0</v>
      </c>
      <c r="D278" s="177">
        <v>0.35</v>
      </c>
      <c r="E278" s="177">
        <v>0</v>
      </c>
      <c r="F278" s="177">
        <v>0.43</v>
      </c>
      <c r="G278" s="177">
        <v>0</v>
      </c>
      <c r="H278" s="177">
        <v>0</v>
      </c>
      <c r="I278" s="177">
        <v>0</v>
      </c>
      <c r="J278" s="177">
        <v>0</v>
      </c>
    </row>
    <row r="279" spans="1:10" s="170" customFormat="1" ht="63">
      <c r="A279" s="326"/>
      <c r="B279" s="44" t="s">
        <v>866</v>
      </c>
      <c r="C279" s="177">
        <v>0</v>
      </c>
      <c r="D279" s="177">
        <v>0</v>
      </c>
      <c r="E279" s="177">
        <v>0</v>
      </c>
      <c r="F279" s="177">
        <v>0.176</v>
      </c>
      <c r="G279" s="177">
        <v>0</v>
      </c>
      <c r="H279" s="177">
        <v>0</v>
      </c>
      <c r="I279" s="177">
        <v>0</v>
      </c>
      <c r="J279" s="177">
        <v>0</v>
      </c>
    </row>
    <row r="280" spans="1:10" s="170" customFormat="1" ht="63">
      <c r="A280" s="326"/>
      <c r="B280" s="44" t="s">
        <v>869</v>
      </c>
      <c r="C280" s="177">
        <v>0</v>
      </c>
      <c r="D280" s="177">
        <v>0.39</v>
      </c>
      <c r="E280" s="177">
        <v>0</v>
      </c>
      <c r="F280" s="177">
        <v>0.37</v>
      </c>
      <c r="G280" s="177">
        <v>0</v>
      </c>
      <c r="H280" s="177">
        <v>0</v>
      </c>
      <c r="I280" s="177">
        <v>0</v>
      </c>
      <c r="J280" s="177">
        <v>0</v>
      </c>
    </row>
    <row r="281" spans="1:10" s="170" customFormat="1" ht="78.75">
      <c r="A281" s="326"/>
      <c r="B281" s="44" t="s">
        <v>1000</v>
      </c>
      <c r="C281" s="177">
        <v>0</v>
      </c>
      <c r="D281" s="177">
        <v>0</v>
      </c>
      <c r="E281" s="177">
        <v>0</v>
      </c>
      <c r="F281" s="177">
        <v>0.08</v>
      </c>
      <c r="G281" s="177">
        <v>0</v>
      </c>
      <c r="H281" s="177">
        <v>0</v>
      </c>
      <c r="I281" s="177">
        <v>0</v>
      </c>
      <c r="J281" s="177">
        <v>0</v>
      </c>
    </row>
    <row r="282" spans="1:10" s="170" customFormat="1" ht="78.75">
      <c r="A282" s="326"/>
      <c r="B282" s="44" t="s">
        <v>881</v>
      </c>
      <c r="C282" s="177">
        <v>0</v>
      </c>
      <c r="D282" s="177">
        <v>0.35</v>
      </c>
      <c r="E282" s="177">
        <v>0</v>
      </c>
      <c r="F282" s="177">
        <v>0.35</v>
      </c>
      <c r="G282" s="177">
        <v>0</v>
      </c>
      <c r="H282" s="177">
        <v>0</v>
      </c>
      <c r="I282" s="177">
        <v>0</v>
      </c>
      <c r="J282" s="177">
        <v>0</v>
      </c>
    </row>
    <row r="283" spans="1:10" s="170" customFormat="1" ht="94.5">
      <c r="A283" s="326"/>
      <c r="B283" s="44" t="s">
        <v>1001</v>
      </c>
      <c r="C283" s="177">
        <v>0.025</v>
      </c>
      <c r="D283" s="177">
        <v>0.4</v>
      </c>
      <c r="E283" s="177">
        <v>0</v>
      </c>
      <c r="F283" s="177">
        <v>0</v>
      </c>
      <c r="G283" s="177">
        <v>0</v>
      </c>
      <c r="H283" s="177">
        <v>0</v>
      </c>
      <c r="I283" s="177">
        <v>0</v>
      </c>
      <c r="J283" s="177">
        <v>0</v>
      </c>
    </row>
    <row r="284" spans="1:10" s="170" customFormat="1" ht="47.25">
      <c r="A284" s="326"/>
      <c r="B284" s="44" t="s">
        <v>884</v>
      </c>
      <c r="C284" s="177">
        <v>0</v>
      </c>
      <c r="D284" s="177">
        <v>0.13</v>
      </c>
      <c r="E284" s="177">
        <v>0</v>
      </c>
      <c r="F284" s="177">
        <v>0.13</v>
      </c>
      <c r="G284" s="177">
        <v>0</v>
      </c>
      <c r="H284" s="177">
        <v>0.13</v>
      </c>
      <c r="I284" s="177">
        <v>0</v>
      </c>
      <c r="J284" s="177">
        <v>0</v>
      </c>
    </row>
    <row r="285" spans="1:10" s="170" customFormat="1" ht="78.75">
      <c r="A285" s="326"/>
      <c r="B285" s="44" t="s">
        <v>885</v>
      </c>
      <c r="C285" s="177">
        <v>0</v>
      </c>
      <c r="D285" s="177">
        <v>0.25</v>
      </c>
      <c r="E285" s="177">
        <v>0</v>
      </c>
      <c r="F285" s="177">
        <v>0.245</v>
      </c>
      <c r="G285" s="177">
        <v>0</v>
      </c>
      <c r="H285" s="177">
        <v>0</v>
      </c>
      <c r="I285" s="177">
        <v>0</v>
      </c>
      <c r="J285" s="177">
        <v>0</v>
      </c>
    </row>
    <row r="286" spans="1:10" s="170" customFormat="1" ht="78.75">
      <c r="A286" s="326"/>
      <c r="B286" s="44" t="s">
        <v>886</v>
      </c>
      <c r="C286" s="177">
        <v>0</v>
      </c>
      <c r="D286" s="177">
        <v>0.13</v>
      </c>
      <c r="E286" s="177">
        <v>0</v>
      </c>
      <c r="F286" s="177">
        <v>0.13</v>
      </c>
      <c r="G286" s="177">
        <v>0</v>
      </c>
      <c r="H286" s="177">
        <v>0</v>
      </c>
      <c r="I286" s="177">
        <v>0</v>
      </c>
      <c r="J286" s="177">
        <v>0</v>
      </c>
    </row>
    <row r="287" spans="1:10" s="170" customFormat="1" ht="63">
      <c r="A287" s="326"/>
      <c r="B287" s="44" t="s">
        <v>887</v>
      </c>
      <c r="C287" s="177">
        <v>0.16</v>
      </c>
      <c r="D287" s="177">
        <v>0.006</v>
      </c>
      <c r="E287" s="177">
        <v>0</v>
      </c>
      <c r="F287" s="177">
        <v>1.15</v>
      </c>
      <c r="G287" s="177">
        <v>0</v>
      </c>
      <c r="H287" s="177">
        <v>0</v>
      </c>
      <c r="I287" s="177">
        <v>0</v>
      </c>
      <c r="J287" s="177">
        <v>0</v>
      </c>
    </row>
    <row r="288" spans="1:10" s="170" customFormat="1" ht="63">
      <c r="A288" s="326"/>
      <c r="B288" s="44" t="s">
        <v>888</v>
      </c>
      <c r="C288" s="177">
        <v>0</v>
      </c>
      <c r="D288" s="177">
        <v>0.31</v>
      </c>
      <c r="E288" s="177">
        <v>0</v>
      </c>
      <c r="F288" s="177">
        <v>0.31</v>
      </c>
      <c r="G288" s="177">
        <v>0</v>
      </c>
      <c r="H288" s="177">
        <v>0</v>
      </c>
      <c r="I288" s="177">
        <v>0</v>
      </c>
      <c r="J288" s="177">
        <v>0</v>
      </c>
    </row>
    <row r="289" spans="1:10" s="170" customFormat="1" ht="63">
      <c r="A289" s="326"/>
      <c r="B289" s="44" t="s">
        <v>890</v>
      </c>
      <c r="C289" s="177">
        <v>0</v>
      </c>
      <c r="D289" s="177">
        <v>0</v>
      </c>
      <c r="E289" s="177">
        <v>0</v>
      </c>
      <c r="F289" s="177">
        <v>0.146</v>
      </c>
      <c r="G289" s="177">
        <v>0</v>
      </c>
      <c r="H289" s="177">
        <v>0</v>
      </c>
      <c r="I289" s="177">
        <v>0</v>
      </c>
      <c r="J289" s="177">
        <v>0</v>
      </c>
    </row>
    <row r="290" spans="1:10" s="170" customFormat="1" ht="63">
      <c r="A290" s="326"/>
      <c r="B290" s="44" t="s">
        <v>893</v>
      </c>
      <c r="C290" s="177">
        <v>0</v>
      </c>
      <c r="D290" s="177">
        <v>0.415</v>
      </c>
      <c r="E290" s="177">
        <v>0</v>
      </c>
      <c r="F290" s="177">
        <v>0.48</v>
      </c>
      <c r="G290" s="177">
        <v>0</v>
      </c>
      <c r="H290" s="177">
        <v>0</v>
      </c>
      <c r="I290" s="177">
        <v>0</v>
      </c>
      <c r="J290" s="177">
        <v>0</v>
      </c>
    </row>
    <row r="291" spans="1:10" s="170" customFormat="1" ht="78.75">
      <c r="A291" s="326"/>
      <c r="B291" s="44" t="s">
        <v>894</v>
      </c>
      <c r="C291" s="177">
        <v>0.25</v>
      </c>
      <c r="D291" s="177">
        <v>0.26</v>
      </c>
      <c r="E291" s="177">
        <v>0.25</v>
      </c>
      <c r="F291" s="177">
        <v>0.25</v>
      </c>
      <c r="G291" s="177">
        <v>0</v>
      </c>
      <c r="H291" s="177">
        <v>0</v>
      </c>
      <c r="I291" s="177">
        <v>0</v>
      </c>
      <c r="J291" s="177">
        <v>0</v>
      </c>
    </row>
    <row r="292" spans="1:10" s="170" customFormat="1" ht="78.75">
      <c r="A292" s="326"/>
      <c r="B292" s="44" t="s">
        <v>895</v>
      </c>
      <c r="C292" s="177">
        <v>0</v>
      </c>
      <c r="D292" s="177">
        <v>0.22</v>
      </c>
      <c r="E292" s="177">
        <v>0</v>
      </c>
      <c r="F292" s="177">
        <v>0.25</v>
      </c>
      <c r="G292" s="177">
        <v>0</v>
      </c>
      <c r="H292" s="177">
        <v>0</v>
      </c>
      <c r="I292" s="177">
        <v>0</v>
      </c>
      <c r="J292" s="177">
        <v>0</v>
      </c>
    </row>
    <row r="293" spans="1:10" s="170" customFormat="1" ht="94.5">
      <c r="A293" s="326"/>
      <c r="B293" s="44" t="s">
        <v>1002</v>
      </c>
      <c r="C293" s="177">
        <v>0.025</v>
      </c>
      <c r="D293" s="177">
        <v>0.07</v>
      </c>
      <c r="E293" s="177">
        <v>0</v>
      </c>
      <c r="F293" s="177">
        <v>0.05</v>
      </c>
      <c r="G293" s="177">
        <v>0</v>
      </c>
      <c r="H293" s="177">
        <v>0</v>
      </c>
      <c r="I293" s="177">
        <v>0</v>
      </c>
      <c r="J293" s="177">
        <v>0</v>
      </c>
    </row>
    <row r="294" spans="1:10" s="170" customFormat="1" ht="78.75">
      <c r="A294" s="326"/>
      <c r="B294" s="44" t="s">
        <v>897</v>
      </c>
      <c r="C294" s="177">
        <v>0</v>
      </c>
      <c r="D294" s="177">
        <v>0.45</v>
      </c>
      <c r="E294" s="177">
        <v>0</v>
      </c>
      <c r="F294" s="177">
        <v>0.45</v>
      </c>
      <c r="G294" s="177">
        <v>0</v>
      </c>
      <c r="H294" s="177">
        <v>0</v>
      </c>
      <c r="I294" s="177">
        <v>0</v>
      </c>
      <c r="J294" s="177">
        <v>0</v>
      </c>
    </row>
    <row r="295" spans="1:10" s="170" customFormat="1" ht="78.75">
      <c r="A295" s="326"/>
      <c r="B295" s="44" t="s">
        <v>898</v>
      </c>
      <c r="C295" s="177">
        <v>0</v>
      </c>
      <c r="D295" s="177">
        <v>0.07</v>
      </c>
      <c r="E295" s="177">
        <v>0</v>
      </c>
      <c r="F295" s="177">
        <v>0.1</v>
      </c>
      <c r="G295" s="177">
        <v>0</v>
      </c>
      <c r="H295" s="177">
        <v>0</v>
      </c>
      <c r="I295" s="177">
        <v>0</v>
      </c>
      <c r="J295" s="177">
        <v>0</v>
      </c>
    </row>
    <row r="296" spans="1:10" s="170" customFormat="1" ht="94.5">
      <c r="A296" s="326"/>
      <c r="B296" s="44" t="s">
        <v>1003</v>
      </c>
      <c r="C296" s="177">
        <v>0.63</v>
      </c>
      <c r="D296" s="177">
        <v>0.15</v>
      </c>
      <c r="E296" s="177">
        <v>0.63</v>
      </c>
      <c r="F296" s="177">
        <v>1.225</v>
      </c>
      <c r="G296" s="177">
        <v>0.63</v>
      </c>
      <c r="H296" s="177">
        <v>0</v>
      </c>
      <c r="I296" s="177">
        <v>0</v>
      </c>
      <c r="J296" s="177">
        <v>0</v>
      </c>
    </row>
    <row r="297" spans="1:10" s="170" customFormat="1" ht="47.25">
      <c r="A297" s="326"/>
      <c r="B297" s="44" t="s">
        <v>900</v>
      </c>
      <c r="C297" s="177">
        <v>0</v>
      </c>
      <c r="D297" s="177">
        <v>0</v>
      </c>
      <c r="E297" s="177">
        <v>0</v>
      </c>
      <c r="F297" s="177">
        <v>0.29</v>
      </c>
      <c r="G297" s="177">
        <v>0</v>
      </c>
      <c r="H297" s="177">
        <v>0</v>
      </c>
      <c r="I297" s="177">
        <v>0</v>
      </c>
      <c r="J297" s="177">
        <v>0</v>
      </c>
    </row>
    <row r="298" spans="1:10" s="170" customFormat="1" ht="47.25">
      <c r="A298" s="326"/>
      <c r="B298" s="44" t="s">
        <v>904</v>
      </c>
      <c r="C298" s="177">
        <v>0</v>
      </c>
      <c r="D298" s="177">
        <v>0</v>
      </c>
      <c r="E298" s="177">
        <v>0</v>
      </c>
      <c r="F298" s="177">
        <v>0.15</v>
      </c>
      <c r="G298" s="177">
        <v>0</v>
      </c>
      <c r="H298" s="177">
        <v>0</v>
      </c>
      <c r="I298" s="177">
        <v>0</v>
      </c>
      <c r="J298" s="177">
        <v>0</v>
      </c>
    </row>
    <row r="299" spans="1:10" s="170" customFormat="1" ht="47.25">
      <c r="A299" s="326"/>
      <c r="B299" s="44" t="s">
        <v>905</v>
      </c>
      <c r="C299" s="177">
        <v>0</v>
      </c>
      <c r="D299" s="177">
        <v>0</v>
      </c>
      <c r="E299" s="177">
        <v>0</v>
      </c>
      <c r="F299" s="177">
        <v>0.83</v>
      </c>
      <c r="G299" s="177">
        <v>0</v>
      </c>
      <c r="H299" s="177">
        <v>0</v>
      </c>
      <c r="I299" s="177">
        <v>0</v>
      </c>
      <c r="J299" s="177">
        <v>0</v>
      </c>
    </row>
    <row r="300" spans="1:10" s="170" customFormat="1" ht="78.75">
      <c r="A300" s="326"/>
      <c r="B300" s="44" t="s">
        <v>1004</v>
      </c>
      <c r="C300" s="177">
        <v>0</v>
      </c>
      <c r="D300" s="177">
        <v>0</v>
      </c>
      <c r="E300" s="177">
        <v>0</v>
      </c>
      <c r="F300" s="177">
        <v>0.15</v>
      </c>
      <c r="G300" s="177">
        <v>0</v>
      </c>
      <c r="H300" s="177">
        <v>0</v>
      </c>
      <c r="I300" s="177">
        <v>0</v>
      </c>
      <c r="J300" s="177">
        <v>0</v>
      </c>
    </row>
    <row r="301" spans="1:10" s="170" customFormat="1" ht="47.25">
      <c r="A301" s="326"/>
      <c r="B301" s="44" t="s">
        <v>907</v>
      </c>
      <c r="C301" s="177">
        <v>0</v>
      </c>
      <c r="D301" s="177">
        <v>0</v>
      </c>
      <c r="E301" s="177">
        <v>0</v>
      </c>
      <c r="F301" s="177">
        <v>0.1</v>
      </c>
      <c r="G301" s="177">
        <v>0</v>
      </c>
      <c r="H301" s="177">
        <v>0</v>
      </c>
      <c r="I301" s="177">
        <v>0</v>
      </c>
      <c r="J301" s="177">
        <v>0</v>
      </c>
    </row>
    <row r="302" spans="1:10" s="170" customFormat="1" ht="78.75">
      <c r="A302" s="326"/>
      <c r="B302" s="44" t="s">
        <v>915</v>
      </c>
      <c r="C302" s="177">
        <v>0</v>
      </c>
      <c r="D302" s="177">
        <v>0.18</v>
      </c>
      <c r="E302" s="177">
        <v>0</v>
      </c>
      <c r="F302" s="177">
        <v>0.153</v>
      </c>
      <c r="G302" s="177">
        <v>0</v>
      </c>
      <c r="H302" s="177">
        <v>0</v>
      </c>
      <c r="I302" s="177">
        <v>0</v>
      </c>
      <c r="J302" s="177">
        <v>0</v>
      </c>
    </row>
    <row r="303" spans="1:10" s="170" customFormat="1" ht="47.25">
      <c r="A303" s="326"/>
      <c r="B303" s="44" t="s">
        <v>916</v>
      </c>
      <c r="C303" s="177">
        <v>0</v>
      </c>
      <c r="D303" s="177">
        <v>0</v>
      </c>
      <c r="E303" s="177">
        <v>0.1</v>
      </c>
      <c r="F303" s="177">
        <v>0.2</v>
      </c>
      <c r="G303" s="177">
        <v>0</v>
      </c>
      <c r="H303" s="177">
        <v>0</v>
      </c>
      <c r="I303" s="177">
        <v>0.063</v>
      </c>
      <c r="J303" s="177">
        <v>0</v>
      </c>
    </row>
    <row r="304" spans="1:10" s="170" customFormat="1" ht="31.5">
      <c r="A304" s="326"/>
      <c r="B304" s="44" t="s">
        <v>917</v>
      </c>
      <c r="C304" s="177">
        <v>0</v>
      </c>
      <c r="D304" s="177">
        <v>0</v>
      </c>
      <c r="E304" s="177">
        <v>0.25</v>
      </c>
      <c r="F304" s="177">
        <v>0.3</v>
      </c>
      <c r="G304" s="177">
        <v>0</v>
      </c>
      <c r="H304" s="177">
        <v>0</v>
      </c>
      <c r="I304" s="177">
        <v>0</v>
      </c>
      <c r="J304" s="177">
        <v>0</v>
      </c>
    </row>
    <row r="305" spans="1:10" s="170" customFormat="1" ht="31.5">
      <c r="A305" s="326"/>
      <c r="B305" s="44" t="s">
        <v>918</v>
      </c>
      <c r="C305" s="177">
        <v>0</v>
      </c>
      <c r="D305" s="177">
        <v>0</v>
      </c>
      <c r="E305" s="177">
        <v>0.25</v>
      </c>
      <c r="F305" s="177">
        <v>0.131</v>
      </c>
      <c r="G305" s="177">
        <v>0</v>
      </c>
      <c r="H305" s="177">
        <v>0</v>
      </c>
      <c r="I305" s="177">
        <v>0</v>
      </c>
      <c r="J305" s="177">
        <v>0</v>
      </c>
    </row>
    <row r="306" spans="1:10" s="170" customFormat="1" ht="15.75">
      <c r="A306" s="326"/>
      <c r="B306" s="36" t="s">
        <v>107</v>
      </c>
      <c r="C306" s="177">
        <v>0</v>
      </c>
      <c r="D306" s="177">
        <v>0</v>
      </c>
      <c r="E306" s="177">
        <v>0</v>
      </c>
      <c r="F306" s="177">
        <v>0</v>
      </c>
      <c r="G306" s="177">
        <v>0</v>
      </c>
      <c r="H306" s="177">
        <v>0</v>
      </c>
      <c r="I306" s="177">
        <v>0</v>
      </c>
      <c r="J306" s="177">
        <v>0</v>
      </c>
    </row>
    <row r="307" spans="1:10" s="170" customFormat="1" ht="31.5">
      <c r="A307" s="326"/>
      <c r="B307" s="29" t="s">
        <v>930</v>
      </c>
      <c r="C307" s="177">
        <v>0</v>
      </c>
      <c r="D307" s="177">
        <v>0</v>
      </c>
      <c r="E307" s="177">
        <v>0</v>
      </c>
      <c r="F307" s="177">
        <v>0.07</v>
      </c>
      <c r="G307" s="177">
        <v>0</v>
      </c>
      <c r="H307" s="177">
        <v>0</v>
      </c>
      <c r="I307" s="177">
        <v>0</v>
      </c>
      <c r="J307" s="177">
        <v>0</v>
      </c>
    </row>
    <row r="308" spans="1:10" s="170" customFormat="1" ht="63">
      <c r="A308" s="326"/>
      <c r="B308" s="29" t="s">
        <v>931</v>
      </c>
      <c r="C308" s="177">
        <v>0</v>
      </c>
      <c r="D308" s="177">
        <v>0</v>
      </c>
      <c r="E308" s="177">
        <v>0.425</v>
      </c>
      <c r="F308" s="177">
        <v>3.056</v>
      </c>
      <c r="G308" s="177">
        <v>0</v>
      </c>
      <c r="H308" s="177">
        <v>0</v>
      </c>
      <c r="I308" s="177">
        <v>0</v>
      </c>
      <c r="J308" s="177">
        <v>0</v>
      </c>
    </row>
    <row r="309" spans="1:10" s="170" customFormat="1" ht="63">
      <c r="A309" s="326"/>
      <c r="B309" s="29" t="s">
        <v>222</v>
      </c>
      <c r="C309" s="177">
        <v>0</v>
      </c>
      <c r="D309" s="177">
        <v>1.2</v>
      </c>
      <c r="E309" s="177">
        <v>0.25</v>
      </c>
      <c r="F309" s="177">
        <v>1.4</v>
      </c>
      <c r="G309" s="177">
        <v>0</v>
      </c>
      <c r="H309" s="177">
        <v>1.2</v>
      </c>
      <c r="I309" s="177">
        <v>0</v>
      </c>
      <c r="J309" s="177">
        <v>0</v>
      </c>
    </row>
    <row r="310" spans="1:10" s="170" customFormat="1" ht="31.5">
      <c r="A310" s="326"/>
      <c r="B310" s="29" t="s">
        <v>223</v>
      </c>
      <c r="C310" s="177">
        <v>0</v>
      </c>
      <c r="D310" s="177">
        <v>1.3</v>
      </c>
      <c r="E310" s="177">
        <v>0</v>
      </c>
      <c r="F310" s="177">
        <v>1.5</v>
      </c>
      <c r="G310" s="177">
        <v>0</v>
      </c>
      <c r="H310" s="177">
        <v>1.3</v>
      </c>
      <c r="I310" s="177">
        <v>0</v>
      </c>
      <c r="J310" s="177">
        <v>0</v>
      </c>
    </row>
    <row r="311" spans="1:10" s="170" customFormat="1" ht="47.25">
      <c r="A311" s="326"/>
      <c r="B311" s="29" t="s">
        <v>954</v>
      </c>
      <c r="C311" s="177">
        <v>0</v>
      </c>
      <c r="D311" s="177">
        <v>0</v>
      </c>
      <c r="E311" s="177">
        <v>0</v>
      </c>
      <c r="F311" s="177">
        <v>0.3</v>
      </c>
      <c r="G311" s="177">
        <v>0</v>
      </c>
      <c r="H311" s="177">
        <v>0</v>
      </c>
      <c r="I311" s="177">
        <v>0</v>
      </c>
      <c r="J311" s="177">
        <v>0</v>
      </c>
    </row>
    <row r="312" spans="1:10" s="170" customFormat="1" ht="31.5">
      <c r="A312" s="326"/>
      <c r="B312" s="29" t="s">
        <v>955</v>
      </c>
      <c r="C312" s="177">
        <v>0</v>
      </c>
      <c r="D312" s="177">
        <v>0</v>
      </c>
      <c r="E312" s="177">
        <v>0</v>
      </c>
      <c r="F312" s="177">
        <v>0.52</v>
      </c>
      <c r="G312" s="177">
        <v>0</v>
      </c>
      <c r="H312" s="177">
        <v>0</v>
      </c>
      <c r="I312" s="177">
        <v>0</v>
      </c>
      <c r="J312" s="177">
        <v>0</v>
      </c>
    </row>
    <row r="313" spans="1:10" s="170" customFormat="1" ht="63">
      <c r="A313" s="326"/>
      <c r="B313" s="29" t="s">
        <v>957</v>
      </c>
      <c r="C313" s="177">
        <v>0</v>
      </c>
      <c r="D313" s="177">
        <v>0</v>
      </c>
      <c r="E313" s="177">
        <v>0.025</v>
      </c>
      <c r="F313" s="177">
        <v>0.134</v>
      </c>
      <c r="G313" s="177">
        <v>0</v>
      </c>
      <c r="H313" s="177">
        <v>0</v>
      </c>
      <c r="I313" s="177">
        <v>0</v>
      </c>
      <c r="J313" s="177">
        <v>0</v>
      </c>
    </row>
    <row r="314" spans="1:10" s="170" customFormat="1" ht="47.25">
      <c r="A314" s="326"/>
      <c r="B314" s="29" t="s">
        <v>958</v>
      </c>
      <c r="C314" s="177">
        <v>0</v>
      </c>
      <c r="D314" s="177">
        <v>0</v>
      </c>
      <c r="E314" s="177">
        <v>0</v>
      </c>
      <c r="F314" s="177">
        <v>0.05</v>
      </c>
      <c r="G314" s="177">
        <v>0</v>
      </c>
      <c r="H314" s="177">
        <v>0</v>
      </c>
      <c r="I314" s="177">
        <v>0</v>
      </c>
      <c r="J314" s="177">
        <v>0</v>
      </c>
    </row>
    <row r="315" spans="1:10" s="170" customFormat="1" ht="47.25">
      <c r="A315" s="326"/>
      <c r="B315" s="29" t="s">
        <v>959</v>
      </c>
      <c r="C315" s="177">
        <v>0</v>
      </c>
      <c r="D315" s="177">
        <v>0</v>
      </c>
      <c r="E315" s="177">
        <v>0</v>
      </c>
      <c r="F315" s="177">
        <v>0.55</v>
      </c>
      <c r="G315" s="177">
        <v>0</v>
      </c>
      <c r="H315" s="177">
        <v>0</v>
      </c>
      <c r="I315" s="177">
        <v>0</v>
      </c>
      <c r="J315" s="177">
        <v>0</v>
      </c>
    </row>
    <row r="316" spans="1:10" s="170" customFormat="1" ht="63">
      <c r="A316" s="326"/>
      <c r="B316" s="29" t="s">
        <v>960</v>
      </c>
      <c r="C316" s="177">
        <v>0</v>
      </c>
      <c r="D316" s="177">
        <v>0</v>
      </c>
      <c r="E316" s="177">
        <v>0</v>
      </c>
      <c r="F316" s="177">
        <v>0.07</v>
      </c>
      <c r="G316" s="177">
        <v>0</v>
      </c>
      <c r="H316" s="177">
        <v>0</v>
      </c>
      <c r="I316" s="177">
        <v>0</v>
      </c>
      <c r="J316" s="177">
        <v>0</v>
      </c>
    </row>
    <row r="317" spans="1:10" s="170" customFormat="1" ht="47.25">
      <c r="A317" s="326"/>
      <c r="B317" s="29" t="s">
        <v>961</v>
      </c>
      <c r="C317" s="177">
        <v>0</v>
      </c>
      <c r="D317" s="177">
        <v>0</v>
      </c>
      <c r="E317" s="177">
        <v>0</v>
      </c>
      <c r="F317" s="177">
        <v>0.38</v>
      </c>
      <c r="G317" s="177">
        <v>0</v>
      </c>
      <c r="H317" s="177">
        <v>0</v>
      </c>
      <c r="I317" s="177">
        <v>0</v>
      </c>
      <c r="J317" s="177">
        <v>0</v>
      </c>
    </row>
    <row r="318" spans="1:10" s="170" customFormat="1" ht="47.25">
      <c r="A318" s="326"/>
      <c r="B318" s="29" t="s">
        <v>962</v>
      </c>
      <c r="C318" s="177">
        <v>0</v>
      </c>
      <c r="D318" s="177">
        <v>0</v>
      </c>
      <c r="E318" s="177">
        <v>0</v>
      </c>
      <c r="F318" s="177">
        <v>0.55</v>
      </c>
      <c r="G318" s="177">
        <v>0</v>
      </c>
      <c r="H318" s="177">
        <v>0</v>
      </c>
      <c r="I318" s="177">
        <v>0</v>
      </c>
      <c r="J318" s="177">
        <v>0</v>
      </c>
    </row>
    <row r="319" spans="1:10" s="170" customFormat="1" ht="15.75">
      <c r="A319" s="325"/>
      <c r="B319" s="36" t="s">
        <v>108</v>
      </c>
      <c r="C319" s="177">
        <v>0</v>
      </c>
      <c r="D319" s="177">
        <v>0</v>
      </c>
      <c r="E319" s="177">
        <v>0</v>
      </c>
      <c r="F319" s="177">
        <v>0</v>
      </c>
      <c r="G319" s="177">
        <v>0</v>
      </c>
      <c r="H319" s="177">
        <v>0</v>
      </c>
      <c r="I319" s="177">
        <v>0</v>
      </c>
      <c r="J319" s="177">
        <v>0</v>
      </c>
    </row>
    <row r="320" spans="1:10" s="170" customFormat="1" ht="15.75">
      <c r="A320" s="326"/>
      <c r="B320" s="44" t="s">
        <v>968</v>
      </c>
      <c r="C320" s="177">
        <v>0</v>
      </c>
      <c r="D320" s="177">
        <v>1.2</v>
      </c>
      <c r="E320" s="177">
        <v>0</v>
      </c>
      <c r="F320" s="177">
        <v>0</v>
      </c>
      <c r="G320" s="177">
        <v>0</v>
      </c>
      <c r="H320" s="177">
        <v>0</v>
      </c>
      <c r="I320" s="177">
        <v>0</v>
      </c>
      <c r="J320" s="177">
        <v>0</v>
      </c>
    </row>
    <row r="321" spans="1:10" s="170" customFormat="1" ht="31.5">
      <c r="A321" s="326"/>
      <c r="B321" s="44" t="s">
        <v>228</v>
      </c>
      <c r="C321" s="177">
        <v>0.63</v>
      </c>
      <c r="D321" s="177">
        <v>2.14</v>
      </c>
      <c r="E321" s="177">
        <v>1.26</v>
      </c>
      <c r="F321" s="177">
        <v>1.46</v>
      </c>
      <c r="G321" s="177">
        <v>0</v>
      </c>
      <c r="H321" s="177">
        <v>0</v>
      </c>
      <c r="I321" s="177">
        <v>0</v>
      </c>
      <c r="J321" s="177">
        <v>0</v>
      </c>
    </row>
    <row r="322" spans="1:10" s="170" customFormat="1" ht="47.25">
      <c r="A322" s="326"/>
      <c r="B322" s="44" t="s">
        <v>1005</v>
      </c>
      <c r="C322" s="177">
        <v>0</v>
      </c>
      <c r="D322" s="177">
        <v>0</v>
      </c>
      <c r="E322" s="177">
        <v>0</v>
      </c>
      <c r="F322" s="177">
        <v>1.56</v>
      </c>
      <c r="G322" s="177">
        <v>0</v>
      </c>
      <c r="H322" s="177">
        <v>0</v>
      </c>
      <c r="I322" s="177">
        <v>0</v>
      </c>
      <c r="J322" s="177">
        <v>0</v>
      </c>
    </row>
    <row r="323" spans="1:10" s="170" customFormat="1" ht="63">
      <c r="A323" s="326"/>
      <c r="B323" s="44" t="s">
        <v>972</v>
      </c>
      <c r="C323" s="177">
        <v>0</v>
      </c>
      <c r="D323" s="177">
        <v>0</v>
      </c>
      <c r="E323" s="177">
        <v>0</v>
      </c>
      <c r="F323" s="177">
        <v>1.09</v>
      </c>
      <c r="G323" s="177">
        <v>0</v>
      </c>
      <c r="H323" s="177">
        <v>0</v>
      </c>
      <c r="I323" s="177">
        <v>0</v>
      </c>
      <c r="J323" s="177">
        <v>0</v>
      </c>
    </row>
    <row r="324" spans="1:10" s="170" customFormat="1" ht="15.75">
      <c r="A324" s="326"/>
      <c r="B324" s="256" t="s">
        <v>109</v>
      </c>
      <c r="C324" s="177">
        <v>0</v>
      </c>
      <c r="D324" s="177">
        <v>0</v>
      </c>
      <c r="E324" s="177">
        <v>0</v>
      </c>
      <c r="F324" s="177">
        <v>0</v>
      </c>
      <c r="G324" s="177">
        <v>0</v>
      </c>
      <c r="H324" s="177">
        <v>0</v>
      </c>
      <c r="I324" s="177">
        <v>0</v>
      </c>
      <c r="J324" s="177">
        <v>0</v>
      </c>
    </row>
    <row r="325" spans="1:10" s="170" customFormat="1" ht="31.5">
      <c r="A325" s="326"/>
      <c r="B325" s="175" t="s">
        <v>233</v>
      </c>
      <c r="C325" s="177">
        <v>0</v>
      </c>
      <c r="D325" s="177">
        <v>1.07</v>
      </c>
      <c r="E325" s="177">
        <v>0</v>
      </c>
      <c r="F325" s="177">
        <v>1.48</v>
      </c>
      <c r="G325" s="177">
        <v>0</v>
      </c>
      <c r="H325" s="177">
        <v>1.07</v>
      </c>
      <c r="I325" s="177">
        <v>0</v>
      </c>
      <c r="J325" s="177">
        <v>0</v>
      </c>
    </row>
    <row r="326" spans="1:10" s="170" customFormat="1" ht="47.25">
      <c r="A326" s="326"/>
      <c r="B326" s="175" t="s">
        <v>975</v>
      </c>
      <c r="C326" s="177">
        <v>0</v>
      </c>
      <c r="D326" s="177">
        <v>0.045</v>
      </c>
      <c r="E326" s="177">
        <v>0</v>
      </c>
      <c r="F326" s="177">
        <v>0.12</v>
      </c>
      <c r="G326" s="177">
        <v>0</v>
      </c>
      <c r="H326" s="177">
        <v>0.045</v>
      </c>
      <c r="I326" s="177">
        <v>0</v>
      </c>
      <c r="J326" s="177">
        <v>0</v>
      </c>
    </row>
    <row r="327" spans="1:10" s="170" customFormat="1" ht="47.25">
      <c r="A327" s="326"/>
      <c r="B327" s="175" t="s">
        <v>976</v>
      </c>
      <c r="C327" s="177">
        <v>0</v>
      </c>
      <c r="D327" s="177">
        <v>0.1</v>
      </c>
      <c r="E327" s="177">
        <v>0</v>
      </c>
      <c r="F327" s="177">
        <v>0.1</v>
      </c>
      <c r="G327" s="177">
        <v>0</v>
      </c>
      <c r="H327" s="177">
        <v>0.1</v>
      </c>
      <c r="I327" s="177">
        <v>0</v>
      </c>
      <c r="J327" s="177">
        <v>0</v>
      </c>
    </row>
    <row r="328" spans="1:10" s="170" customFormat="1" ht="47.25">
      <c r="A328" s="326"/>
      <c r="B328" s="175" t="s">
        <v>979</v>
      </c>
      <c r="C328" s="177">
        <v>0</v>
      </c>
      <c r="D328" s="177">
        <v>0.355</v>
      </c>
      <c r="E328" s="177">
        <v>0</v>
      </c>
      <c r="F328" s="177">
        <v>0.355</v>
      </c>
      <c r="G328" s="177">
        <v>0</v>
      </c>
      <c r="H328" s="177">
        <v>0.355</v>
      </c>
      <c r="I328" s="177">
        <v>0</v>
      </c>
      <c r="J328" s="177">
        <v>0</v>
      </c>
    </row>
    <row r="329" spans="1:10" s="170" customFormat="1" ht="47.25">
      <c r="A329" s="326"/>
      <c r="B329" s="175" t="s">
        <v>980</v>
      </c>
      <c r="C329" s="177">
        <v>0</v>
      </c>
      <c r="D329" s="177">
        <v>0.2</v>
      </c>
      <c r="E329" s="177">
        <v>0</v>
      </c>
      <c r="F329" s="177">
        <v>0.2</v>
      </c>
      <c r="G329" s="177">
        <v>0</v>
      </c>
      <c r="H329" s="177">
        <v>0.2</v>
      </c>
      <c r="I329" s="177">
        <v>0</v>
      </c>
      <c r="J329" s="177">
        <v>0</v>
      </c>
    </row>
    <row r="330" spans="1:10" s="170" customFormat="1" ht="47.25">
      <c r="A330" s="326"/>
      <c r="B330" s="175" t="s">
        <v>981</v>
      </c>
      <c r="C330" s="177">
        <v>0</v>
      </c>
      <c r="D330" s="177">
        <v>0.1</v>
      </c>
      <c r="E330" s="177">
        <v>0</v>
      </c>
      <c r="F330" s="177">
        <v>0.1</v>
      </c>
      <c r="G330" s="177">
        <v>0</v>
      </c>
      <c r="H330" s="177">
        <v>0.1</v>
      </c>
      <c r="I330" s="177">
        <v>0</v>
      </c>
      <c r="J330" s="177">
        <v>0</v>
      </c>
    </row>
    <row r="331" spans="1:10" s="170" customFormat="1" ht="47.25">
      <c r="A331" s="326"/>
      <c r="B331" s="175" t="s">
        <v>982</v>
      </c>
      <c r="C331" s="177">
        <v>0</v>
      </c>
      <c r="D331" s="177">
        <v>0.05</v>
      </c>
      <c r="E331" s="177">
        <v>0</v>
      </c>
      <c r="F331" s="177">
        <v>0.05</v>
      </c>
      <c r="G331" s="177">
        <v>0</v>
      </c>
      <c r="H331" s="177">
        <v>0.05</v>
      </c>
      <c r="I331" s="177">
        <v>0</v>
      </c>
      <c r="J331" s="177">
        <v>0</v>
      </c>
    </row>
    <row r="332" spans="1:10" s="170" customFormat="1" ht="47.25">
      <c r="A332" s="326"/>
      <c r="B332" s="175" t="s">
        <v>983</v>
      </c>
      <c r="C332" s="177">
        <v>0</v>
      </c>
      <c r="D332" s="177">
        <v>0.2</v>
      </c>
      <c r="E332" s="177">
        <v>0</v>
      </c>
      <c r="F332" s="177">
        <v>0.2</v>
      </c>
      <c r="G332" s="177">
        <v>0</v>
      </c>
      <c r="H332" s="177">
        <v>0.2</v>
      </c>
      <c r="I332" s="177">
        <v>0</v>
      </c>
      <c r="J332" s="177">
        <v>0</v>
      </c>
    </row>
    <row r="333" spans="1:10" s="170" customFormat="1" ht="47.25">
      <c r="A333" s="326"/>
      <c r="B333" s="175" t="s">
        <v>984</v>
      </c>
      <c r="C333" s="177">
        <v>0</v>
      </c>
      <c r="D333" s="177">
        <v>0</v>
      </c>
      <c r="E333" s="177">
        <v>0</v>
      </c>
      <c r="F333" s="177">
        <v>0.2</v>
      </c>
      <c r="G333" s="177">
        <v>0</v>
      </c>
      <c r="H333" s="177">
        <v>0</v>
      </c>
      <c r="I333" s="177">
        <v>0</v>
      </c>
      <c r="J333" s="177">
        <v>0</v>
      </c>
    </row>
    <row r="334" spans="1:10" s="170" customFormat="1" ht="15.75">
      <c r="A334" s="327" t="s">
        <v>102</v>
      </c>
      <c r="B334" s="36" t="s">
        <v>103</v>
      </c>
      <c r="C334" s="186">
        <f>SUM(C335:C341)</f>
        <v>77.818</v>
      </c>
      <c r="D334" s="186">
        <f aca="true" t="shared" si="7" ref="D334:J334">SUM(D335:D341)</f>
        <v>297.195</v>
      </c>
      <c r="E334" s="186">
        <f t="shared" si="7"/>
        <v>66.288</v>
      </c>
      <c r="F334" s="186">
        <f t="shared" si="7"/>
        <v>293.495</v>
      </c>
      <c r="G334" s="186">
        <f t="shared" si="7"/>
        <v>0</v>
      </c>
      <c r="H334" s="186">
        <f t="shared" si="7"/>
        <v>0</v>
      </c>
      <c r="I334" s="186">
        <f t="shared" si="7"/>
        <v>0</v>
      </c>
      <c r="J334" s="186">
        <f t="shared" si="7"/>
        <v>0</v>
      </c>
    </row>
    <row r="335" spans="1:13" s="170" customFormat="1" ht="15.75">
      <c r="A335" s="324"/>
      <c r="B335" s="172" t="s">
        <v>105</v>
      </c>
      <c r="C335" s="186"/>
      <c r="D335" s="186"/>
      <c r="E335" s="186"/>
      <c r="F335" s="186"/>
      <c r="G335" s="186"/>
      <c r="H335" s="186"/>
      <c r="I335" s="186"/>
      <c r="J335" s="186"/>
      <c r="L335" s="171"/>
      <c r="M335" s="171"/>
    </row>
    <row r="336" spans="1:13" s="170" customFormat="1" ht="15.75">
      <c r="A336" s="324"/>
      <c r="B336" s="44" t="s">
        <v>989</v>
      </c>
      <c r="C336" s="177">
        <v>0.1</v>
      </c>
      <c r="D336" s="177">
        <v>0</v>
      </c>
      <c r="E336" s="177">
        <v>0</v>
      </c>
      <c r="F336" s="177">
        <v>0</v>
      </c>
      <c r="G336" s="177">
        <v>0</v>
      </c>
      <c r="H336" s="177">
        <v>0</v>
      </c>
      <c r="I336" s="177">
        <v>0</v>
      </c>
      <c r="J336" s="177">
        <v>0</v>
      </c>
      <c r="L336" s="171"/>
      <c r="M336" s="171"/>
    </row>
    <row r="337" spans="1:13" s="170" customFormat="1" ht="15.75">
      <c r="A337" s="324"/>
      <c r="B337" s="44" t="s">
        <v>990</v>
      </c>
      <c r="C337" s="177">
        <v>1.03</v>
      </c>
      <c r="D337" s="177">
        <v>0</v>
      </c>
      <c r="E337" s="177">
        <v>0</v>
      </c>
      <c r="F337" s="177">
        <v>0</v>
      </c>
      <c r="G337" s="177">
        <v>0</v>
      </c>
      <c r="H337" s="177">
        <v>0</v>
      </c>
      <c r="I337" s="177">
        <v>0</v>
      </c>
      <c r="J337" s="177">
        <v>0</v>
      </c>
      <c r="L337" s="171"/>
      <c r="M337" s="171"/>
    </row>
    <row r="338" spans="1:13" s="170" customFormat="1" ht="15.75">
      <c r="A338" s="324"/>
      <c r="B338" s="44" t="s">
        <v>991</v>
      </c>
      <c r="C338" s="177">
        <v>0.4</v>
      </c>
      <c r="D338" s="177">
        <v>0.2</v>
      </c>
      <c r="E338" s="177">
        <v>0</v>
      </c>
      <c r="F338" s="177">
        <v>0</v>
      </c>
      <c r="G338" s="177">
        <v>0</v>
      </c>
      <c r="H338" s="177">
        <v>0</v>
      </c>
      <c r="I338" s="177">
        <v>0</v>
      </c>
      <c r="J338" s="177">
        <v>0</v>
      </c>
      <c r="L338" s="171"/>
      <c r="M338" s="171"/>
    </row>
    <row r="339" spans="1:13" s="170" customFormat="1" ht="31.5">
      <c r="A339" s="324"/>
      <c r="B339" s="44" t="s">
        <v>992</v>
      </c>
      <c r="C339" s="177">
        <v>10</v>
      </c>
      <c r="D339" s="177">
        <v>3.5</v>
      </c>
      <c r="E339" s="177">
        <v>0</v>
      </c>
      <c r="F339" s="177">
        <v>0</v>
      </c>
      <c r="G339" s="177">
        <v>0</v>
      </c>
      <c r="H339" s="177">
        <v>0</v>
      </c>
      <c r="I339" s="177">
        <v>0</v>
      </c>
      <c r="J339" s="177">
        <v>0</v>
      </c>
      <c r="L339" s="171"/>
      <c r="M339" s="171"/>
    </row>
    <row r="340" spans="1:13" s="170" customFormat="1" ht="15.75">
      <c r="A340" s="324"/>
      <c r="B340" s="172" t="s">
        <v>106</v>
      </c>
      <c r="C340" s="177"/>
      <c r="D340" s="177"/>
      <c r="E340" s="177"/>
      <c r="F340" s="177"/>
      <c r="G340" s="177"/>
      <c r="H340" s="177"/>
      <c r="I340" s="177"/>
      <c r="J340" s="177"/>
      <c r="L340" s="171"/>
      <c r="M340" s="171"/>
    </row>
    <row r="341" spans="1:10" s="166" customFormat="1" ht="63">
      <c r="A341" s="326"/>
      <c r="B341" s="29" t="s">
        <v>993</v>
      </c>
      <c r="C341" s="177">
        <v>66.288</v>
      </c>
      <c r="D341" s="177">
        <v>293.495</v>
      </c>
      <c r="E341" s="177">
        <v>66.288</v>
      </c>
      <c r="F341" s="177">
        <v>293.495</v>
      </c>
      <c r="G341" s="177">
        <v>0</v>
      </c>
      <c r="H341" s="177">
        <v>0</v>
      </c>
      <c r="I341" s="177">
        <v>0</v>
      </c>
      <c r="J341" s="177">
        <v>0</v>
      </c>
    </row>
    <row r="342" spans="1:10" s="170" customFormat="1" ht="15.75">
      <c r="A342" s="166"/>
      <c r="B342" s="188"/>
      <c r="C342" s="189"/>
      <c r="D342" s="189"/>
      <c r="E342" s="189"/>
      <c r="F342" s="189"/>
      <c r="G342" s="189"/>
      <c r="H342" s="189"/>
      <c r="I342" s="189"/>
      <c r="J342" s="189"/>
    </row>
    <row r="343" spans="1:10" s="170" customFormat="1" ht="15.75">
      <c r="A343" s="166"/>
      <c r="B343" s="188"/>
      <c r="C343" s="189"/>
      <c r="D343" s="189"/>
      <c r="E343" s="189"/>
      <c r="F343" s="189"/>
      <c r="G343" s="189"/>
      <c r="H343" s="189"/>
      <c r="I343" s="189"/>
      <c r="J343" s="189"/>
    </row>
    <row r="344" spans="1:10" s="170" customFormat="1" ht="15.75">
      <c r="A344" s="166"/>
      <c r="B344" s="188"/>
      <c r="C344" s="189"/>
      <c r="D344" s="189"/>
      <c r="E344" s="189"/>
      <c r="F344" s="189"/>
      <c r="G344" s="189"/>
      <c r="H344" s="189"/>
      <c r="I344" s="189"/>
      <c r="J344" s="189"/>
    </row>
    <row r="345" spans="1:10" s="170" customFormat="1" ht="15.75">
      <c r="A345" s="166"/>
      <c r="B345" s="188"/>
      <c r="C345" s="189"/>
      <c r="D345" s="189"/>
      <c r="E345" s="189"/>
      <c r="F345" s="189"/>
      <c r="G345" s="189"/>
      <c r="H345" s="189"/>
      <c r="I345" s="189"/>
      <c r="J345" s="189"/>
    </row>
    <row r="346" spans="1:10" s="170" customFormat="1" ht="15.75">
      <c r="A346" s="166"/>
      <c r="B346" s="188"/>
      <c r="C346" s="189"/>
      <c r="D346" s="189"/>
      <c r="E346" s="189"/>
      <c r="F346" s="189"/>
      <c r="G346" s="189"/>
      <c r="H346" s="189"/>
      <c r="I346" s="189"/>
      <c r="J346" s="189"/>
    </row>
    <row r="347" s="170" customFormat="1" ht="15.75"/>
    <row r="348" s="170" customFormat="1" ht="15.75"/>
    <row r="349" spans="7:8" s="170" customFormat="1" ht="15.75">
      <c r="G349" s="171"/>
      <c r="H349" s="171"/>
    </row>
    <row r="350" spans="3:6" ht="23.25">
      <c r="C350" s="190"/>
      <c r="D350" s="190"/>
      <c r="E350" s="92"/>
      <c r="F350" s="92"/>
    </row>
  </sheetData>
  <sheetProtection/>
  <autoFilter ref="A19:K344"/>
  <mergeCells count="17">
    <mergeCell ref="C16:D16"/>
    <mergeCell ref="E15:F15"/>
    <mergeCell ref="G15:H15"/>
    <mergeCell ref="I16:J16"/>
    <mergeCell ref="E16:F16"/>
    <mergeCell ref="G16:H16"/>
    <mergeCell ref="I15:J15"/>
    <mergeCell ref="A6:J6"/>
    <mergeCell ref="A14:A17"/>
    <mergeCell ref="B14:B17"/>
    <mergeCell ref="H7:J7"/>
    <mergeCell ref="H8:J8"/>
    <mergeCell ref="H9:J9"/>
    <mergeCell ref="I10:J10"/>
    <mergeCell ref="C14:F14"/>
    <mergeCell ref="G14:J14"/>
    <mergeCell ref="C15:D15"/>
  </mergeCells>
  <printOptions/>
  <pageMargins left="1.1811023622047245" right="0.1968503937007874" top="0.1968503937007874" bottom="0.1968503937007874" header="0.11811023622047245" footer="0.11811023622047245"/>
  <pageSetup fitToHeight="0" fitToWidth="1" horizontalDpi="600" verticalDpi="600" orientation="portrait" paperSize="8" scale="79" r:id="rId1"/>
  <rowBreaks count="2" manualBreakCount="2">
    <brk id="298" max="9" man="1"/>
    <brk id="3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Андриянова Яна Владимировна</cp:lastModifiedBy>
  <cp:lastPrinted>2014-04-30T07:42:36Z</cp:lastPrinted>
  <dcterms:created xsi:type="dcterms:W3CDTF">2009-07-27T10:10:26Z</dcterms:created>
  <dcterms:modified xsi:type="dcterms:W3CDTF">2014-04-30T07:50:18Z</dcterms:modified>
  <cp:category/>
  <cp:version/>
  <cp:contentType/>
  <cp:contentStatus/>
</cp:coreProperties>
</file>