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БАЛАНС\НА САЙТ\2023\"/>
    </mc:Choice>
  </mc:AlternateContent>
  <bookViews>
    <workbookView xWindow="0" yWindow="0" windowWidth="13005" windowHeight="11130"/>
  </bookViews>
  <sheets>
    <sheet name="январь" sheetId="2" r:id="rId1"/>
  </sheets>
  <externalReferences>
    <externalReference r:id="rId2"/>
  </externalReferences>
  <definedNames>
    <definedName name="_xlnm.Print_Area" localSheetId="0">январь!$B$1:$C$30</definedName>
  </definedNames>
  <calcPr calcId="162913"/>
</workbook>
</file>

<file path=xl/calcChain.xml><?xml version="1.0" encoding="utf-8"?>
<calcChain xmlns="http://schemas.openxmlformats.org/spreadsheetml/2006/main">
  <c r="C19" i="2" l="1"/>
  <c r="C29" i="2"/>
  <c r="C28" i="2"/>
  <c r="C27" i="2"/>
  <c r="C26" i="2"/>
  <c r="C25" i="2"/>
  <c r="C24" i="2"/>
  <c r="C22" i="2"/>
  <c r="C20" i="2"/>
  <c r="C18" i="2"/>
  <c r="C17" i="2"/>
  <c r="C14" i="2"/>
  <c r="C6" i="2"/>
  <c r="C5" i="2" l="1"/>
  <c r="C13" i="2" l="1"/>
  <c r="C21" i="2" l="1"/>
  <c r="C30" i="2" s="1"/>
</calcChain>
</file>

<file path=xl/sharedStrings.xml><?xml version="1.0" encoding="utf-8"?>
<sst xmlns="http://schemas.openxmlformats.org/spreadsheetml/2006/main" count="31" uniqueCount="17">
  <si>
    <t>Потребители с максимальной мощностью принадлежащих им энергопринимающих устройств от 10 МВт</t>
  </si>
  <si>
    <t>Промышленные и приравненные к ним потребители</t>
  </si>
  <si>
    <t>Электрифицированный железнодорожный транспорт</t>
  </si>
  <si>
    <t>Электрифицированный городской транспорт</t>
  </si>
  <si>
    <t>Непромышленные потребители</t>
  </si>
  <si>
    <t>Сельскохозяйственные товаропроизводители</t>
  </si>
  <si>
    <t>Бюджетные потребители</t>
  </si>
  <si>
    <t>Другие энергоснабжающие организации</t>
  </si>
  <si>
    <t>Потребители с максимальной мощностью принадлежащих им энергопринимающих устройств от 670 кВт до 10 МВт</t>
  </si>
  <si>
    <t>Население и приравненные к нему категории</t>
  </si>
  <si>
    <t xml:space="preserve">Полезный отпуск - всего </t>
  </si>
  <si>
    <t>Полезный отпуск за отчетный месяц, тыс кВт ч</t>
  </si>
  <si>
    <t>Информация о ежемесячных фактических объемах потребления электрической энергии по группам потребителей (с выделением поставки населению), по тарифным группам, по уровням напряжения раскрываемая в соответствии с п.45д и п.52б Постановления Правительства РФ от 21 января 2004 г. N24 "Об утверждении стандартов раскрытия информации субъектами оптового и розничных рынков электрической энергии" (в редакции Постановления Правительства РФ от 09.08.2010г. № 609)</t>
  </si>
  <si>
    <t>Группы потребителей / Тарифные группы / Уровни напряжения</t>
  </si>
  <si>
    <t>Потребители с максимальной мощностью принадлежащих им энергопринимающих устройств  до 670 кВт</t>
  </si>
  <si>
    <t>,</t>
  </si>
  <si>
    <t>Отчетный период: январь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</si>
</sst>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#,##0.0_ ;\-#,##0.0\ "/>
    <numFmt numFmtId="166" formatCode="#,##0.000_ ;\-#,##0.000\ "/>
  </numFmts>
  <fonts count="7" x14ac:knownFonts="1">
    <font>
      <sz val="10"/>
      <name val="Arial Cyr"/>
      <charset val="204"/>
    </font>
    <font>
      <sz val="9"/>
      <name val="Tahoma"/>
      <family val="2"/>
      <charset val="204"/>
    </font>
    <font>
      <sz val="10"/>
      <name val="Arial Cyr"/>
      <charset val="204"/>
    </font>
    <font>
      <b/>
      <sz val="11"/>
      <name val="Arial Narrow"/>
      <family val="2"/>
      <charset val="204"/>
    </font>
    <font>
      <i/>
      <sz val="10"/>
      <name val="Arial Narrow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49" fontId="1" fillId="0" borderId="0" applyBorder="0">
      <alignment vertical="top"/>
    </xf>
  </cellStyleXfs>
  <cellXfs count="24">
    <xf numFmtId="0" fontId="0" fillId="0" borderId="0" xfId="0"/>
    <xf numFmtId="164" fontId="0" fillId="0" borderId="0" xfId="0" applyNumberFormat="1"/>
    <xf numFmtId="164" fontId="0" fillId="0" borderId="0" xfId="1" applyFont="1"/>
    <xf numFmtId="0" fontId="4" fillId="0" borderId="0" xfId="0" applyFont="1"/>
    <xf numFmtId="0" fontId="5" fillId="0" borderId="0" xfId="0" applyFont="1"/>
    <xf numFmtId="49" fontId="6" fillId="0" borderId="1" xfId="2" applyFont="1" applyBorder="1" applyAlignment="1">
      <alignment horizontal="center" vertical="center" wrapText="1"/>
    </xf>
    <xf numFmtId="164" fontId="6" fillId="0" borderId="2" xfId="1" applyFont="1" applyBorder="1" applyAlignment="1">
      <alignment horizontal="center" vertical="center" wrapText="1"/>
    </xf>
    <xf numFmtId="49" fontId="6" fillId="0" borderId="1" xfId="2" applyFont="1" applyBorder="1" applyAlignment="1">
      <alignment vertical="center" wrapText="1"/>
    </xf>
    <xf numFmtId="49" fontId="5" fillId="0" borderId="3" xfId="2" applyFont="1" applyBorder="1" applyAlignment="1">
      <alignment vertical="center" wrapText="1"/>
    </xf>
    <xf numFmtId="49" fontId="5" fillId="0" borderId="5" xfId="2" applyFont="1" applyBorder="1" applyAlignment="1">
      <alignment vertical="center" wrapText="1"/>
    </xf>
    <xf numFmtId="49" fontId="6" fillId="0" borderId="7" xfId="2" applyFont="1" applyBorder="1" applyAlignment="1">
      <alignment vertical="center" wrapText="1"/>
    </xf>
    <xf numFmtId="49" fontId="5" fillId="0" borderId="8" xfId="2" applyFont="1" applyBorder="1" applyAlignment="1">
      <alignment vertical="center" wrapText="1"/>
    </xf>
    <xf numFmtId="49" fontId="6" fillId="0" borderId="10" xfId="2" applyFont="1" applyBorder="1" applyAlignment="1">
      <alignment vertical="center" wrapText="1"/>
    </xf>
    <xf numFmtId="49" fontId="3" fillId="0" borderId="0" xfId="2" applyFont="1" applyBorder="1" applyAlignment="1">
      <alignment vertical="center" wrapText="1"/>
    </xf>
    <xf numFmtId="49" fontId="6" fillId="2" borderId="10" xfId="2" applyFont="1" applyFill="1" applyBorder="1" applyAlignment="1">
      <alignment vertical="center" wrapText="1"/>
    </xf>
    <xf numFmtId="165" fontId="5" fillId="0" borderId="4" xfId="1" applyNumberFormat="1" applyFont="1" applyBorder="1" applyAlignment="1">
      <alignment horizontal="center" vertical="center" wrapText="1"/>
    </xf>
    <xf numFmtId="165" fontId="5" fillId="0" borderId="6" xfId="1" applyNumberFormat="1" applyFont="1" applyBorder="1" applyAlignment="1">
      <alignment horizontal="center" vertical="center" wrapText="1"/>
    </xf>
    <xf numFmtId="166" fontId="6" fillId="0" borderId="2" xfId="1" applyNumberFormat="1" applyFont="1" applyBorder="1" applyAlignment="1">
      <alignment horizontal="center" vertical="center" wrapText="1"/>
    </xf>
    <xf numFmtId="166" fontId="5" fillId="0" borderId="4" xfId="1" applyNumberFormat="1" applyFont="1" applyBorder="1" applyAlignment="1">
      <alignment horizontal="center" vertical="center" wrapText="1"/>
    </xf>
    <xf numFmtId="166" fontId="5" fillId="0" borderId="6" xfId="1" applyNumberFormat="1" applyFont="1" applyBorder="1" applyAlignment="1">
      <alignment horizontal="center" vertical="center" wrapText="1"/>
    </xf>
    <xf numFmtId="166" fontId="6" fillId="0" borderId="11" xfId="1" applyNumberFormat="1" applyFont="1" applyBorder="1" applyAlignment="1">
      <alignment horizontal="center" vertical="center" wrapText="1"/>
    </xf>
    <xf numFmtId="166" fontId="6" fillId="2" borderId="11" xfId="1" applyNumberFormat="1" applyFont="1" applyFill="1" applyBorder="1" applyAlignment="1">
      <alignment horizontal="center" vertical="center" wrapText="1"/>
    </xf>
    <xf numFmtId="166" fontId="5" fillId="0" borderId="9" xfId="1" applyNumberFormat="1" applyFont="1" applyBorder="1" applyAlignment="1">
      <alignment horizontal="center" vertical="center" wrapText="1"/>
    </xf>
    <xf numFmtId="49" fontId="5" fillId="0" borderId="0" xfId="2" applyFont="1" applyBorder="1" applyAlignment="1">
      <alignment horizontal="justify" vertical="center" wrapText="1"/>
    </xf>
  </cellXfs>
  <cellStyles count="3">
    <cellStyle name="Обычный" xfId="0" builtinId="0"/>
    <cellStyle name="Обычный 10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1;&#1040;&#1051;&#1040;&#1053;&#1057;/&#1092;&#1086;&#1088;&#1084;&#1072;%2046/2023/46EE.STX.EIAS_&#1103;&#1085;&#1074;&#1072;&#1088;&#1100;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Раздел I. А"/>
      <sheetName val="Раздел I. Б"/>
      <sheetName val="Раздел I. В"/>
      <sheetName val="Раздел II. А (ТИС)"/>
      <sheetName val="Раздел II. Б (ТИС)"/>
      <sheetName val="Раздел III"/>
      <sheetName val="Раздел IV"/>
      <sheetName val="TECHSHEET"/>
      <sheetName val="TECH_HORISONTAL"/>
      <sheetName val="DICTIONARIES"/>
      <sheetName val="AUTHORIZATION"/>
      <sheetName val="REESTR_ORG"/>
      <sheetName val="FILE_STORE_DATA"/>
      <sheetName val="LIST_SUBSIDIARY"/>
      <sheetName val="LIST_OKOPF"/>
      <sheetName val="RPT_STATISTICS"/>
    </sheetNames>
    <sheetDataSet>
      <sheetData sheetId="0"/>
      <sheetData sheetId="1"/>
      <sheetData sheetId="2">
        <row r="30">
          <cell r="AH30">
            <v>4353.366</v>
          </cell>
        </row>
        <row r="48">
          <cell r="AH48">
            <v>1805.72</v>
          </cell>
          <cell r="BJ48">
            <v>190.03800000000001</v>
          </cell>
        </row>
        <row r="51">
          <cell r="AH51">
            <v>3074.8909999999996</v>
          </cell>
          <cell r="BJ51">
            <v>0</v>
          </cell>
        </row>
        <row r="52">
          <cell r="AH52">
            <v>3157.4169999999995</v>
          </cell>
        </row>
        <row r="53">
          <cell r="AH53">
            <v>525.25299999999993</v>
          </cell>
          <cell r="BJ53">
            <v>1132.056</v>
          </cell>
        </row>
        <row r="54">
          <cell r="AH54">
            <v>0</v>
          </cell>
        </row>
        <row r="66">
          <cell r="F66">
            <v>1929.183</v>
          </cell>
          <cell r="AH66">
            <v>333.98</v>
          </cell>
        </row>
        <row r="68">
          <cell r="F68">
            <v>489.44099999999997</v>
          </cell>
        </row>
        <row r="69">
          <cell r="F69">
            <v>11437.438</v>
          </cell>
          <cell r="BJ69">
            <v>939.19</v>
          </cell>
        </row>
        <row r="70">
          <cell r="F70">
            <v>345.48799999999989</v>
          </cell>
        </row>
        <row r="71">
          <cell r="F71">
            <v>5815.6460000000015</v>
          </cell>
        </row>
        <row r="72">
          <cell r="F72">
            <v>180.13800000000001</v>
          </cell>
          <cell r="BJ72">
            <v>0</v>
          </cell>
        </row>
      </sheetData>
      <sheetData sheetId="3">
        <row r="54">
          <cell r="J54">
            <v>163.70599999999999</v>
          </cell>
        </row>
        <row r="69">
          <cell r="F69">
            <v>716.44799999999998</v>
          </cell>
        </row>
        <row r="72">
          <cell r="F72">
            <v>83.794000000000011</v>
          </cell>
          <cell r="J72">
            <v>526.16300000000001</v>
          </cell>
        </row>
      </sheetData>
      <sheetData sheetId="4">
        <row r="18">
          <cell r="F18">
            <v>30609.998000000003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0"/>
  <sheetViews>
    <sheetView tabSelected="1" zoomScaleNormal="100" workbookViewId="0">
      <pane xSplit="2" ySplit="4" topLeftCell="C11" activePane="bottomRight" state="frozen"/>
      <selection pane="topRight" activeCell="C1" sqref="C1"/>
      <selection pane="bottomLeft" activeCell="A5" sqref="A5"/>
      <selection pane="bottomRight" activeCell="E4" sqref="E4"/>
    </sheetView>
  </sheetViews>
  <sheetFormatPr defaultRowHeight="12.75" x14ac:dyDescent="0.2"/>
  <cols>
    <col min="2" max="2" width="64.85546875" customWidth="1"/>
    <col min="3" max="3" width="17" style="2" customWidth="1"/>
    <col min="5" max="5" width="12.5703125" customWidth="1"/>
  </cols>
  <sheetData>
    <row r="1" spans="2:5" ht="82.5" customHeight="1" x14ac:dyDescent="0.2">
      <c r="B1" s="23" t="s">
        <v>12</v>
      </c>
      <c r="C1" s="23"/>
    </row>
    <row r="2" spans="2:5" ht="16.5" customHeight="1" x14ac:dyDescent="0.2">
      <c r="B2" s="13" t="s">
        <v>16</v>
      </c>
      <c r="C2" s="13"/>
    </row>
    <row r="3" spans="2:5" ht="13.5" thickBot="1" x14ac:dyDescent="0.25">
      <c r="B3" s="3" t="s">
        <v>15</v>
      </c>
      <c r="C3" s="4"/>
    </row>
    <row r="4" spans="2:5" ht="39" thickBot="1" x14ac:dyDescent="0.25">
      <c r="B4" s="5" t="s">
        <v>13</v>
      </c>
      <c r="C4" s="6" t="s">
        <v>11</v>
      </c>
    </row>
    <row r="5" spans="2:5" ht="25.5" x14ac:dyDescent="0.2">
      <c r="B5" s="7" t="s">
        <v>0</v>
      </c>
      <c r="C5" s="17">
        <f>SUM(C6:C12)</f>
        <v>4353.366</v>
      </c>
    </row>
    <row r="6" spans="2:5" x14ac:dyDescent="0.2">
      <c r="B6" s="8" t="s">
        <v>1</v>
      </c>
      <c r="C6" s="18">
        <f>'[1]Раздел I. А'!$AH$30</f>
        <v>4353.366</v>
      </c>
    </row>
    <row r="7" spans="2:5" x14ac:dyDescent="0.2">
      <c r="B7" s="8" t="s">
        <v>2</v>
      </c>
      <c r="C7" s="15">
        <v>0</v>
      </c>
      <c r="E7" s="1"/>
    </row>
    <row r="8" spans="2:5" x14ac:dyDescent="0.2">
      <c r="B8" s="8" t="s">
        <v>3</v>
      </c>
      <c r="C8" s="15">
        <v>0</v>
      </c>
      <c r="E8" s="1"/>
    </row>
    <row r="9" spans="2:5" x14ac:dyDescent="0.2">
      <c r="B9" s="8" t="s">
        <v>4</v>
      </c>
      <c r="C9" s="15">
        <v>0</v>
      </c>
      <c r="E9" s="1"/>
    </row>
    <row r="10" spans="2:5" x14ac:dyDescent="0.2">
      <c r="B10" s="8" t="s">
        <v>5</v>
      </c>
      <c r="C10" s="15">
        <v>0</v>
      </c>
      <c r="E10" s="1"/>
    </row>
    <row r="11" spans="2:5" x14ac:dyDescent="0.2">
      <c r="B11" s="8" t="s">
        <v>6</v>
      </c>
      <c r="C11" s="15">
        <v>0</v>
      </c>
      <c r="E11" s="1"/>
    </row>
    <row r="12" spans="2:5" ht="13.5" thickBot="1" x14ac:dyDescent="0.25">
      <c r="B12" s="9" t="s">
        <v>7</v>
      </c>
      <c r="C12" s="16">
        <v>0</v>
      </c>
      <c r="E12" s="1"/>
    </row>
    <row r="13" spans="2:5" ht="25.5" x14ac:dyDescent="0.2">
      <c r="B13" s="10" t="s">
        <v>8</v>
      </c>
      <c r="C13" s="17">
        <f>SUM(C14:C20)</f>
        <v>10049.080999999998</v>
      </c>
      <c r="E13" s="1"/>
    </row>
    <row r="14" spans="2:5" x14ac:dyDescent="0.2">
      <c r="B14" s="8" t="s">
        <v>1</v>
      </c>
      <c r="C14" s="18">
        <f>'[1]Раздел I. А'!$AH$48+'[1]Раздел I. А'!$BJ$48</f>
        <v>1995.758</v>
      </c>
      <c r="E14" s="1"/>
    </row>
    <row r="15" spans="2:5" x14ac:dyDescent="0.2">
      <c r="B15" s="8" t="s">
        <v>2</v>
      </c>
      <c r="C15" s="18">
        <v>0</v>
      </c>
      <c r="E15" s="1"/>
    </row>
    <row r="16" spans="2:5" x14ac:dyDescent="0.2">
      <c r="B16" s="8" t="s">
        <v>3</v>
      </c>
      <c r="C16" s="18">
        <v>0</v>
      </c>
    </row>
    <row r="17" spans="2:3" x14ac:dyDescent="0.2">
      <c r="B17" s="8" t="s">
        <v>4</v>
      </c>
      <c r="C17" s="18">
        <f>'[1]Раздел I. А'!$BJ$51+'[1]Раздел I. А'!$AH$51</f>
        <v>3074.8909999999996</v>
      </c>
    </row>
    <row r="18" spans="2:3" x14ac:dyDescent="0.2">
      <c r="B18" s="8" t="s">
        <v>5</v>
      </c>
      <c r="C18" s="18">
        <f>'[1]Раздел I. А'!$AH$52</f>
        <v>3157.4169999999995</v>
      </c>
    </row>
    <row r="19" spans="2:3" x14ac:dyDescent="0.2">
      <c r="B19" s="8" t="s">
        <v>6</v>
      </c>
      <c r="C19" s="18">
        <f>'[1]Раздел I. А'!$AH$53+'[1]Раздел I. А'!$BJ$53</f>
        <v>1657.309</v>
      </c>
    </row>
    <row r="20" spans="2:3" ht="13.5" thickBot="1" x14ac:dyDescent="0.25">
      <c r="B20" s="11" t="s">
        <v>7</v>
      </c>
      <c r="C20" s="22">
        <f>'[1]Раздел I. А'!$AH$54+'[1]Раздел I. Б'!$J$54</f>
        <v>163.70599999999999</v>
      </c>
    </row>
    <row r="21" spans="2:3" ht="25.5" x14ac:dyDescent="0.2">
      <c r="B21" s="7" t="s">
        <v>14</v>
      </c>
      <c r="C21" s="17">
        <f>SUM(C22:C28)</f>
        <v>22796.909000000003</v>
      </c>
    </row>
    <row r="22" spans="2:3" x14ac:dyDescent="0.2">
      <c r="B22" s="8" t="s">
        <v>1</v>
      </c>
      <c r="C22" s="18">
        <f>'[1]Раздел I. А'!$F$66+'[1]Раздел I. А'!$AH$66</f>
        <v>2263.163</v>
      </c>
    </row>
    <row r="23" spans="2:3" x14ac:dyDescent="0.2">
      <c r="B23" s="8" t="s">
        <v>2</v>
      </c>
      <c r="C23" s="18">
        <v>0</v>
      </c>
    </row>
    <row r="24" spans="2:3" x14ac:dyDescent="0.2">
      <c r="B24" s="8" t="s">
        <v>3</v>
      </c>
      <c r="C24" s="18">
        <f>'[1]Раздел I. А'!$F$68</f>
        <v>489.44099999999997</v>
      </c>
    </row>
    <row r="25" spans="2:3" x14ac:dyDescent="0.2">
      <c r="B25" s="8" t="s">
        <v>4</v>
      </c>
      <c r="C25" s="18">
        <f>'[1]Раздел I. А'!$F$69+'[1]Раздел I. А'!$BJ$69+'[1]Раздел I. Б'!$F$69</f>
        <v>13093.076000000001</v>
      </c>
    </row>
    <row r="26" spans="2:3" x14ac:dyDescent="0.2">
      <c r="B26" s="8" t="s">
        <v>5</v>
      </c>
      <c r="C26" s="18">
        <f>'[1]Раздел I. А'!$F$70</f>
        <v>345.48799999999989</v>
      </c>
    </row>
    <row r="27" spans="2:3" x14ac:dyDescent="0.2">
      <c r="B27" s="8" t="s">
        <v>6</v>
      </c>
      <c r="C27" s="18">
        <f>'[1]Раздел I. А'!$F$71</f>
        <v>5815.6460000000015</v>
      </c>
    </row>
    <row r="28" spans="2:3" ht="13.5" thickBot="1" x14ac:dyDescent="0.25">
      <c r="B28" s="9" t="s">
        <v>7</v>
      </c>
      <c r="C28" s="19">
        <f>'[1]Раздел I. А'!$F$72+'[1]Раздел I. А'!$BJ$72+'[1]Раздел I. Б'!$J$72+'[1]Раздел I. Б'!$F$72</f>
        <v>790.09500000000003</v>
      </c>
    </row>
    <row r="29" spans="2:3" ht="13.5" thickBot="1" x14ac:dyDescent="0.25">
      <c r="B29" s="12" t="s">
        <v>9</v>
      </c>
      <c r="C29" s="20">
        <f>'[1]Раздел I. В'!$F$18</f>
        <v>30609.998000000003</v>
      </c>
    </row>
    <row r="30" spans="2:3" ht="20.25" customHeight="1" thickBot="1" x14ac:dyDescent="0.25">
      <c r="B30" s="14" t="s">
        <v>10</v>
      </c>
      <c r="C30" s="21">
        <f>C29+C21+C13+C5</f>
        <v>67809.354000000007</v>
      </c>
    </row>
  </sheetData>
  <mergeCells count="1">
    <mergeCell ref="B1:C1"/>
  </mergeCells>
  <printOptions horizontalCentered="1" gridLines="1"/>
  <pageMargins left="0" right="0" top="0" bottom="0" header="0" footer="0"/>
  <pageSetup paperSize="9" scale="1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январь</vt:lpstr>
      <vt:lpstr>январь!Область_печати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Зинченко Анна Сергеевна</dc:creator>
  <cp:lastModifiedBy>Куршева Эльвира Муссовна</cp:lastModifiedBy>
  <cp:lastPrinted>2021-01-25T07:28:33Z</cp:lastPrinted>
  <dcterms:created xsi:type="dcterms:W3CDTF">2020-06-15T08:08:50Z</dcterms:created>
  <dcterms:modified xsi:type="dcterms:W3CDTF">2023-02-21T07:41:18Z</dcterms:modified>
</cp:coreProperties>
</file>