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1.Управление\Отдел оптового и розничного рынков\Марьяна\ПУБЛИКАЦИИ НА САЙТЕ\"/>
    </mc:Choice>
  </mc:AlternateContent>
  <xr:revisionPtr revIDLastSave="0" documentId="8_{9C0EED3A-2AA5-4FBE-9D4D-97B03AE69A10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Лист1" sheetId="2" r:id="rId1"/>
  </sheets>
  <externalReferences>
    <externalReference r:id="rId2"/>
  </externalReferences>
  <definedNames>
    <definedName name="_xlnm.Print_Area" localSheetId="0">Лист1!$B$1:$C$30</definedName>
  </definedNames>
  <calcPr calcId="191029" calcOnSave="0" concurrentCalc="0"/>
</workbook>
</file>

<file path=xl/calcChain.xml><?xml version="1.0" encoding="utf-8"?>
<calcChain xmlns="http://schemas.openxmlformats.org/spreadsheetml/2006/main">
  <c r="C20" i="2" l="1"/>
  <c r="C29" i="2"/>
  <c r="C12" i="2"/>
  <c r="C28" i="2"/>
  <c r="C27" i="2"/>
  <c r="C26" i="2"/>
  <c r="C25" i="2"/>
  <c r="C24" i="2"/>
  <c r="C23" i="2"/>
  <c r="C22" i="2"/>
  <c r="C19" i="2"/>
  <c r="C18" i="2"/>
  <c r="C17" i="2"/>
  <c r="C16" i="2"/>
  <c r="C15" i="2"/>
  <c r="C14" i="2"/>
  <c r="C9" i="2"/>
  <c r="C21" i="2"/>
  <c r="C13" i="2"/>
  <c r="C5" i="2"/>
  <c r="C30" i="2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<sst xmlns="http://schemas.openxmlformats.org/spreadsheetml/2006/main" count="31" uniqueCount="17">
  <si>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</si>
  <si>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</si>
  <si>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</si>
  <si>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</si>
  <si>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</si>
  <si>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</si>
  <si>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</si>
  <si>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</si>
  <si>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</si>
  <si>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</si>
  <si>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</si>
  <si>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</si>
  <si>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</si>
  <si>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</si>
  <si>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Потребители с максимальной мощностью принадлежащих им энергопринимающих устройств до 670 кВт</t>
  </si>
  <si>
    <t>филиал ПАО "Россети Северный Кавказ" - "Каббалкэнерго"</t>
  </si>
  <si>
    <t>Отчетный период: август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</si>
</sst>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0_ ;\-#,##0.000\ "/>
  </numFmts>
  <fonts count="8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2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5" fillId="0" borderId="7" xfId="2" applyFont="1" applyBorder="1" applyAlignment="1">
      <alignment vertical="center" wrapText="1"/>
    </xf>
    <xf numFmtId="49" fontId="6" fillId="2" borderId="1" xfId="2" applyFont="1" applyFill="1" applyBorder="1" applyAlignment="1">
      <alignment horizontal="center" vertical="center" wrapText="1"/>
    </xf>
    <xf numFmtId="164" fontId="6" fillId="2" borderId="2" xfId="1" applyFont="1" applyFill="1" applyBorder="1" applyAlignment="1">
      <alignment horizontal="center" vertical="center" wrapText="1"/>
    </xf>
    <xf numFmtId="49" fontId="6" fillId="2" borderId="12" xfId="2" applyFont="1" applyFill="1" applyBorder="1" applyAlignment="1">
      <alignment vertical="center" wrapText="1"/>
    </xf>
    <xf numFmtId="0" fontId="7" fillId="2" borderId="11" xfId="2" applyNumberFormat="1" applyFont="1" applyFill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0" fontId="0" fillId="0" borderId="0" xfId="0" applyNumberFormat="1"/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 xr:uid="{00000000-0005-0000-0000-000001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&#1059;&#1087;&#1088;&#1072;&#1074;&#1083;&#1077;&#1085;&#1080;&#1077;/&#1054;&#1090;&#1076;&#1077;&#1083;%20&#1086;&#1087;&#1090;&#1086;&#1074;&#1086;&#1075;&#1086;%20&#1080;%20&#1088;&#1086;&#1079;&#1085;&#1080;&#1095;&#1085;&#1086;&#1075;&#1086;%20&#1088;&#1099;&#1085;&#1082;&#1086;&#1074;/&#1047;&#1072;&#1083;&#1080;&#1084;/46&#1069;&#1069;/2022/46EE.STX.EIAS_export_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>
        <row r="33">
          <cell r="AH33">
            <v>9.0990000000000002</v>
          </cell>
        </row>
        <row r="48">
          <cell r="AH48">
            <v>6506.8540000000012</v>
          </cell>
          <cell r="BJ48">
            <v>5525.2099999999991</v>
          </cell>
        </row>
        <row r="49">
          <cell r="AH49">
            <v>279.68</v>
          </cell>
        </row>
        <row r="50">
          <cell r="AH50">
            <v>66.003999999999991</v>
          </cell>
        </row>
        <row r="51">
          <cell r="AH51">
            <v>2315.5790000000006</v>
          </cell>
        </row>
        <row r="52">
          <cell r="AH52">
            <v>1050.8999999999999</v>
          </cell>
        </row>
        <row r="53">
          <cell r="AH53">
            <v>388.702</v>
          </cell>
        </row>
        <row r="54">
          <cell r="BJ54">
            <v>1209.4070000000002</v>
          </cell>
        </row>
        <row r="66">
          <cell r="F66">
            <v>8883.8539999999994</v>
          </cell>
          <cell r="AH66">
            <v>234.97400000000005</v>
          </cell>
          <cell r="BJ66">
            <v>1524.6309999999999</v>
          </cell>
        </row>
        <row r="67">
          <cell r="F67">
            <v>6.282</v>
          </cell>
        </row>
        <row r="68">
          <cell r="F68">
            <v>5.94</v>
          </cell>
        </row>
        <row r="69">
          <cell r="F69">
            <v>16093.032000000005</v>
          </cell>
          <cell r="AH69">
            <v>398.81700000000001</v>
          </cell>
          <cell r="BJ69">
            <v>68.025999999999996</v>
          </cell>
        </row>
        <row r="70">
          <cell r="F70">
            <v>3574.6119999999983</v>
          </cell>
          <cell r="AH70">
            <v>161.79299999999998</v>
          </cell>
        </row>
        <row r="71">
          <cell r="F71">
            <v>7855.7900000000091</v>
          </cell>
          <cell r="AH71">
            <v>0.98</v>
          </cell>
        </row>
        <row r="72">
          <cell r="F72">
            <v>361.72699999999998</v>
          </cell>
          <cell r="AH72">
            <v>2.3460000000000001</v>
          </cell>
          <cell r="BJ72">
            <v>91.305000000000007</v>
          </cell>
        </row>
      </sheetData>
      <sheetData sheetId="3">
        <row r="36">
          <cell r="J36">
            <v>233.45299999999997</v>
          </cell>
        </row>
        <row r="48">
          <cell r="J48">
            <v>1296.17</v>
          </cell>
        </row>
        <row r="54">
          <cell r="J54">
            <v>1.8660000000000001</v>
          </cell>
        </row>
        <row r="66">
          <cell r="F66">
            <v>352.00499999999994</v>
          </cell>
          <cell r="J66">
            <v>749.40499999999997</v>
          </cell>
        </row>
        <row r="69">
          <cell r="F69">
            <v>241.30100000000004</v>
          </cell>
        </row>
        <row r="70">
          <cell r="F70">
            <v>11.092000000000001</v>
          </cell>
        </row>
        <row r="71">
          <cell r="F71">
            <v>0.85399999999999998</v>
          </cell>
        </row>
        <row r="72">
          <cell r="F72">
            <v>4.3890000000000002</v>
          </cell>
          <cell r="J72">
            <v>7.319</v>
          </cell>
        </row>
      </sheetData>
      <sheetData sheetId="4">
        <row r="18">
          <cell r="F18">
            <v>39230.921000000002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40"/>
  <sheetViews>
    <sheetView tabSelected="1" zoomScale="130" zoomScaleNormal="130" workbookViewId="0">
      <pane xSplit="2" ySplit="4" topLeftCell="C15" activePane="bottomRight" state="frozen"/>
      <selection pane="topRight" activeCell="C1" sqref="C1"/>
      <selection pane="bottomLeft" activeCell="A5" sqref="A5"/>
      <selection pane="bottomRight" activeCell="C21" sqref="C21"/>
    </sheetView>
  </sheetViews>
  <sheetFormatPr defaultRowHeight="12.75" x14ac:dyDescent="0.2"/>
  <cols>
    <col min="2" max="2" width="64.85546875" customWidth="1"/>
    <col min="3" max="3" width="17" style="2" customWidth="1"/>
    <col min="5" max="5" width="15" customWidth="1"/>
  </cols>
  <sheetData>
    <row r="1" spans="2:5" ht="82.5" customHeight="1" x14ac:dyDescent="0.2">
      <c r="B1" s="21" t="s">
        <v>12</v>
      </c>
      <c r="C1" s="21"/>
    </row>
    <row r="2" spans="2:5" ht="16.5" customHeight="1" x14ac:dyDescent="0.2">
      <c r="B2" s="8" t="s">
        <v>16</v>
      </c>
      <c r="C2" s="8"/>
    </row>
    <row r="3" spans="2:5" ht="13.5" thickBot="1" x14ac:dyDescent="0.25">
      <c r="B3" s="3" t="s">
        <v>15</v>
      </c>
      <c r="C3" s="4"/>
    </row>
    <row r="4" spans="2:5" ht="39" thickBot="1" x14ac:dyDescent="0.25">
      <c r="B4" s="10" t="s">
        <v>13</v>
      </c>
      <c r="C4" s="11" t="s">
        <v>11</v>
      </c>
    </row>
    <row r="5" spans="2:5" ht="26.25" thickBot="1" x14ac:dyDescent="0.25">
      <c r="B5" s="12" t="s">
        <v>0</v>
      </c>
      <c r="C5" s="15">
        <f>C6+C7+C8+C9+C10+C11+C12</f>
        <v>242.55199999999996</v>
      </c>
    </row>
    <row r="6" spans="2:5" x14ac:dyDescent="0.2">
      <c r="B6" s="9" t="s">
        <v>1</v>
      </c>
      <c r="C6" s="16"/>
    </row>
    <row r="7" spans="2:5" x14ac:dyDescent="0.2">
      <c r="B7" s="5" t="s">
        <v>2</v>
      </c>
      <c r="C7" s="17">
        <v>0</v>
      </c>
      <c r="E7" s="1"/>
    </row>
    <row r="8" spans="2:5" x14ac:dyDescent="0.2">
      <c r="B8" s="5" t="s">
        <v>3</v>
      </c>
      <c r="C8" s="17">
        <v>0</v>
      </c>
      <c r="E8" s="1"/>
    </row>
    <row r="9" spans="2:5" x14ac:dyDescent="0.2">
      <c r="B9" s="5" t="s">
        <v>4</v>
      </c>
      <c r="C9" s="17">
        <f>'[1]Раздел I. А'!$AH$33</f>
        <v>9.0990000000000002</v>
      </c>
      <c r="E9" s="1"/>
    </row>
    <row r="10" spans="2:5" x14ac:dyDescent="0.2">
      <c r="B10" s="5" t="s">
        <v>5</v>
      </c>
      <c r="C10" s="17">
        <v>0</v>
      </c>
      <c r="E10" s="1"/>
    </row>
    <row r="11" spans="2:5" x14ac:dyDescent="0.2">
      <c r="B11" s="5" t="s">
        <v>6</v>
      </c>
      <c r="C11" s="17">
        <v>0</v>
      </c>
      <c r="E11" s="1"/>
    </row>
    <row r="12" spans="2:5" ht="13.5" thickBot="1" x14ac:dyDescent="0.25">
      <c r="B12" s="6" t="s">
        <v>7</v>
      </c>
      <c r="C12" s="18">
        <f>'[1]Раздел I. Б'!$J$36</f>
        <v>233.45299999999997</v>
      </c>
      <c r="E12" s="1"/>
    </row>
    <row r="13" spans="2:5" ht="26.25" thickBot="1" x14ac:dyDescent="0.25">
      <c r="B13" s="12" t="s">
        <v>8</v>
      </c>
      <c r="C13" s="15">
        <f>SUM(C14:C20)</f>
        <v>18640.372000000007</v>
      </c>
      <c r="E13" s="1"/>
    </row>
    <row r="14" spans="2:5" x14ac:dyDescent="0.2">
      <c r="B14" s="9" t="s">
        <v>1</v>
      </c>
      <c r="C14" s="16">
        <f>'[1]Раздел I. А'!$AH$48+'[1]Раздел I. А'!$BJ$48+'[1]Раздел I. Б'!$J$48</f>
        <v>13328.234</v>
      </c>
      <c r="E14" s="1"/>
    </row>
    <row r="15" spans="2:5" x14ac:dyDescent="0.2">
      <c r="B15" s="5" t="s">
        <v>2</v>
      </c>
      <c r="C15" s="17">
        <f>'[1]Раздел I. А'!$AH$49</f>
        <v>279.68</v>
      </c>
      <c r="E15" s="1"/>
    </row>
    <row r="16" spans="2:5" x14ac:dyDescent="0.2">
      <c r="B16" s="5" t="s">
        <v>3</v>
      </c>
      <c r="C16" s="17">
        <f>'[1]Раздел I. А'!$AH$50</f>
        <v>66.003999999999991</v>
      </c>
      <c r="E16" s="1"/>
    </row>
    <row r="17" spans="2:5" x14ac:dyDescent="0.2">
      <c r="B17" s="5" t="s">
        <v>4</v>
      </c>
      <c r="C17" s="17">
        <f>'[1]Раздел I. А'!$AH$51</f>
        <v>2315.5790000000006</v>
      </c>
      <c r="E17" s="1"/>
    </row>
    <row r="18" spans="2:5" x14ac:dyDescent="0.2">
      <c r="B18" s="5" t="s">
        <v>5</v>
      </c>
      <c r="C18" s="17">
        <f>'[1]Раздел I. А'!$AH$52</f>
        <v>1050.8999999999999</v>
      </c>
      <c r="E18" s="1"/>
    </row>
    <row r="19" spans="2:5" x14ac:dyDescent="0.2">
      <c r="B19" s="5" t="s">
        <v>6</v>
      </c>
      <c r="C19" s="17">
        <f>'[1]Раздел I. А'!$AH$53</f>
        <v>388.702</v>
      </c>
      <c r="E19" s="1"/>
    </row>
    <row r="20" spans="2:5" ht="13.5" thickBot="1" x14ac:dyDescent="0.25">
      <c r="B20" s="7" t="s">
        <v>7</v>
      </c>
      <c r="C20" s="19">
        <f>'[1]Раздел I. А'!$BJ$54+'[1]Раздел I. Б'!$J$54</f>
        <v>1211.2730000000001</v>
      </c>
      <c r="E20" s="1"/>
    </row>
    <row r="21" spans="2:5" ht="23.25" thickBot="1" x14ac:dyDescent="0.25">
      <c r="B21" s="13" t="s">
        <v>14</v>
      </c>
      <c r="C21" s="15">
        <f>SUM(C22:C28)</f>
        <v>40630.474000000017</v>
      </c>
      <c r="E21" s="1"/>
    </row>
    <row r="22" spans="2:5" x14ac:dyDescent="0.2">
      <c r="B22" s="9" t="s">
        <v>1</v>
      </c>
      <c r="C22" s="16">
        <f>'[1]Раздел I. А'!$F$66+'[1]Раздел I. А'!$AH$66+'[1]Раздел I. А'!$BJ$66+'[1]Раздел I. Б'!$F$66+'[1]Раздел I. Б'!$J$66</f>
        <v>11744.868999999999</v>
      </c>
      <c r="E22" s="1"/>
    </row>
    <row r="23" spans="2:5" x14ac:dyDescent="0.2">
      <c r="B23" s="5" t="s">
        <v>2</v>
      </c>
      <c r="C23" s="16">
        <f>'[1]Раздел I. А'!$F$67</f>
        <v>6.282</v>
      </c>
      <c r="E23" s="1"/>
    </row>
    <row r="24" spans="2:5" x14ac:dyDescent="0.2">
      <c r="B24" s="5" t="s">
        <v>3</v>
      </c>
      <c r="C24" s="16">
        <f>'[1]Раздел I. А'!$F$68+'[1]Раздел I. А'!$DD$6</f>
        <v>5.94</v>
      </c>
      <c r="E24" s="1"/>
    </row>
    <row r="25" spans="2:5" x14ac:dyDescent="0.2">
      <c r="B25" s="5" t="s">
        <v>4</v>
      </c>
      <c r="C25" s="16">
        <f>'[1]Раздел I. А'!$F$69+'[1]Раздел I. А'!$AH$69+'[1]Раздел I. А'!$BJ$69+'[1]Раздел I. Б'!$F$69</f>
        <v>16801.176000000007</v>
      </c>
      <c r="E25" s="1"/>
    </row>
    <row r="26" spans="2:5" x14ac:dyDescent="0.2">
      <c r="B26" s="5" t="s">
        <v>5</v>
      </c>
      <c r="C26" s="16">
        <f>'[1]Раздел I. А'!$F$70+'[1]Раздел I. А'!$AH$70+'[1]Раздел I. А'!$BK$7+'[1]Раздел I. Б'!$F$70</f>
        <v>3747.4969999999985</v>
      </c>
      <c r="E26" s="1"/>
    </row>
    <row r="27" spans="2:5" x14ac:dyDescent="0.2">
      <c r="B27" s="5" t="s">
        <v>6</v>
      </c>
      <c r="C27" s="16">
        <f>'[1]Раздел I. А'!$F$71+'[1]Раздел I. А'!$AH$71+'[1]Раздел I. Б'!$F$71</f>
        <v>7857.6240000000089</v>
      </c>
      <c r="E27" s="1"/>
    </row>
    <row r="28" spans="2:5" ht="13.5" thickBot="1" x14ac:dyDescent="0.25">
      <c r="B28" s="6" t="s">
        <v>7</v>
      </c>
      <c r="C28" s="16">
        <f>'[1]Раздел I. А'!$F$72+'[1]Раздел I. А'!$AH$72+'[1]Раздел I. А'!$BJ$72+'[1]Раздел I. Б'!$F$72+'[1]Раздел I. Б'!$J$72</f>
        <v>467.08600000000001</v>
      </c>
      <c r="E28" s="1"/>
    </row>
    <row r="29" spans="2:5" ht="13.5" thickBot="1" x14ac:dyDescent="0.25">
      <c r="B29" s="14" t="s">
        <v>9</v>
      </c>
      <c r="C29" s="15">
        <f>'[1]Раздел I. В'!$F$18</f>
        <v>39230.921000000002</v>
      </c>
    </row>
    <row r="30" spans="2:5" ht="20.25" customHeight="1" thickBot="1" x14ac:dyDescent="0.25">
      <c r="B30" s="14" t="s">
        <v>10</v>
      </c>
      <c r="C30" s="15">
        <f>C29+C21+C13+C5</f>
        <v>98744.319000000018</v>
      </c>
      <c r="E30" s="20"/>
    </row>
    <row r="31" spans="2:5" x14ac:dyDescent="0.2">
      <c r="E31" s="1"/>
    </row>
    <row r="32" spans="2:5" x14ac:dyDescent="0.2">
      <c r="E32" s="1"/>
    </row>
    <row r="33" spans="5:5" x14ac:dyDescent="0.2">
      <c r="E33" s="1"/>
    </row>
    <row r="34" spans="5:5" x14ac:dyDescent="0.2">
      <c r="E34" s="1"/>
    </row>
    <row r="35" spans="5:5" x14ac:dyDescent="0.2">
      <c r="E35" s="1"/>
    </row>
    <row r="36" spans="5:5" x14ac:dyDescent="0.2">
      <c r="E36" s="1"/>
    </row>
    <row r="37" spans="5:5" x14ac:dyDescent="0.2">
      <c r="E37" s="1"/>
    </row>
    <row r="38" spans="5:5" x14ac:dyDescent="0.2">
      <c r="E38" s="1"/>
    </row>
    <row r="39" spans="5:5" x14ac:dyDescent="0.2">
      <c r="E39" s="1"/>
    </row>
    <row r="40" spans="5:5" x14ac:dyDescent="0.2">
      <c r="E40" s="1"/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Кебекова Марьяна Валерьевна</cp:lastModifiedBy>
  <cp:lastPrinted>2021-01-25T07:28:33Z</cp:lastPrinted>
  <dcterms:created xsi:type="dcterms:W3CDTF">2020-06-15T08:08:50Z</dcterms:created>
  <dcterms:modified xsi:type="dcterms:W3CDTF">2022-10-21T06:12:24Z</dcterms:modified>
</cp:coreProperties>
</file>