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0" yWindow="0" windowWidth="28800" windowHeight="11100"/>
  </bookViews>
  <sheets>
    <sheet name="2018-20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" l="1"/>
  <c r="R32" i="1"/>
  <c r="Q32" i="1"/>
  <c r="P32" i="1"/>
  <c r="O32" i="1" s="1"/>
  <c r="N32" i="1"/>
  <c r="M32" i="1"/>
  <c r="L32" i="1"/>
  <c r="K32" i="1"/>
  <c r="J32" i="1"/>
  <c r="I32" i="1"/>
  <c r="H32" i="1"/>
  <c r="G32" i="1"/>
  <c r="F32" i="1"/>
  <c r="E32" i="1" s="1"/>
  <c r="C32" i="1" s="1"/>
  <c r="D32" i="1"/>
  <c r="O31" i="1"/>
  <c r="J31" i="1"/>
  <c r="E31" i="1"/>
  <c r="C31" i="1" s="1"/>
  <c r="O30" i="1"/>
  <c r="J30" i="1"/>
  <c r="E30" i="1"/>
  <c r="D30" i="1"/>
  <c r="C30" i="1"/>
  <c r="O29" i="1"/>
  <c r="J29" i="1"/>
  <c r="E29" i="1"/>
  <c r="C29" i="1"/>
  <c r="O28" i="1"/>
  <c r="J28" i="1"/>
  <c r="E28" i="1"/>
  <c r="C28" i="1"/>
  <c r="O27" i="1"/>
  <c r="J27" i="1"/>
  <c r="E27" i="1"/>
  <c r="C27" i="1"/>
  <c r="O26" i="1"/>
  <c r="J26" i="1"/>
  <c r="E26" i="1"/>
  <c r="C26" i="1"/>
  <c r="O25" i="1"/>
  <c r="J25" i="1"/>
  <c r="E25" i="1"/>
  <c r="C25" i="1"/>
  <c r="O24" i="1"/>
  <c r="J24" i="1"/>
  <c r="E24" i="1"/>
  <c r="C24" i="1"/>
  <c r="O23" i="1"/>
  <c r="J23" i="1"/>
  <c r="E23" i="1"/>
  <c r="C23" i="1"/>
  <c r="O22" i="1"/>
  <c r="J22" i="1"/>
  <c r="E22" i="1"/>
  <c r="C22" i="1"/>
  <c r="O21" i="1"/>
  <c r="J21" i="1"/>
  <c r="E21" i="1"/>
  <c r="C21" i="1"/>
  <c r="O19" i="1"/>
  <c r="J19" i="1"/>
  <c r="E19" i="1"/>
  <c r="C19" i="1" s="1"/>
  <c r="O18" i="1"/>
  <c r="J18" i="1"/>
  <c r="E18" i="1"/>
  <c r="D18" i="1"/>
  <c r="C18" i="1"/>
  <c r="O17" i="1"/>
  <c r="J17" i="1"/>
  <c r="E17" i="1"/>
  <c r="C17" i="1" s="1"/>
  <c r="D17" i="1"/>
  <c r="D20" i="1" s="1"/>
  <c r="O16" i="1"/>
  <c r="J16" i="1"/>
  <c r="E16" i="1"/>
  <c r="C16" i="1" s="1"/>
  <c r="D16" i="1"/>
  <c r="AC15" i="1"/>
  <c r="AB15" i="1"/>
  <c r="AA15" i="1"/>
  <c r="Z15" i="1"/>
  <c r="Y15" i="1" s="1"/>
  <c r="X15" i="1"/>
  <c r="T15" i="1" s="1"/>
  <c r="W15" i="1"/>
  <c r="V15" i="1"/>
  <c r="U15" i="1"/>
  <c r="S15" i="1"/>
  <c r="R15" i="1"/>
  <c r="Q15" i="1"/>
  <c r="P15" i="1"/>
  <c r="O15" i="1" s="1"/>
  <c r="N15" i="1"/>
  <c r="M15" i="1"/>
  <c r="L15" i="1"/>
  <c r="J15" i="1" s="1"/>
  <c r="K15" i="1"/>
  <c r="I15" i="1"/>
  <c r="H15" i="1"/>
  <c r="G15" i="1"/>
  <c r="F15" i="1"/>
  <c r="E15" i="1" s="1"/>
  <c r="C15" i="1" s="1"/>
  <c r="AC14" i="1"/>
  <c r="AB14" i="1"/>
  <c r="AA14" i="1"/>
  <c r="Z14" i="1"/>
  <c r="Y14" i="1" s="1"/>
  <c r="X14" i="1"/>
  <c r="W14" i="1"/>
  <c r="V14" i="1"/>
  <c r="T14" i="1" s="1"/>
  <c r="U14" i="1"/>
  <c r="S14" i="1"/>
  <c r="R14" i="1"/>
  <c r="Q14" i="1"/>
  <c r="P14" i="1"/>
  <c r="O14" i="1" s="1"/>
  <c r="N14" i="1"/>
  <c r="J14" i="1" s="1"/>
  <c r="M14" i="1"/>
  <c r="L14" i="1"/>
  <c r="K14" i="1"/>
  <c r="I14" i="1"/>
  <c r="H14" i="1"/>
  <c r="G14" i="1"/>
  <c r="F14" i="1"/>
  <c r="E14" i="1" s="1"/>
  <c r="C14" i="1" s="1"/>
  <c r="AC13" i="1"/>
  <c r="AB13" i="1"/>
  <c r="AA13" i="1"/>
  <c r="Z13" i="1"/>
  <c r="Y13" i="1" s="1"/>
  <c r="X13" i="1"/>
  <c r="W13" i="1"/>
  <c r="V13" i="1"/>
  <c r="U13" i="1"/>
  <c r="T13" i="1"/>
  <c r="S13" i="1"/>
  <c r="R13" i="1"/>
  <c r="Q13" i="1"/>
  <c r="P13" i="1"/>
  <c r="O13" i="1" s="1"/>
  <c r="N13" i="1"/>
  <c r="M13" i="1"/>
  <c r="L13" i="1"/>
  <c r="J13" i="1" s="1"/>
  <c r="K13" i="1"/>
  <c r="I13" i="1"/>
  <c r="H13" i="1"/>
  <c r="G13" i="1"/>
  <c r="F13" i="1"/>
  <c r="E13" i="1" s="1"/>
  <c r="AC12" i="1"/>
  <c r="AB12" i="1"/>
  <c r="AA12" i="1"/>
  <c r="Z12" i="1"/>
  <c r="Y12" i="1" s="1"/>
  <c r="X12" i="1"/>
  <c r="W12" i="1"/>
  <c r="V12" i="1"/>
  <c r="T12" i="1" s="1"/>
  <c r="U12" i="1"/>
  <c r="S12" i="1"/>
  <c r="R12" i="1"/>
  <c r="Q12" i="1"/>
  <c r="P12" i="1"/>
  <c r="O12" i="1" s="1"/>
  <c r="N12" i="1"/>
  <c r="M12" i="1"/>
  <c r="L12" i="1"/>
  <c r="K12" i="1"/>
  <c r="J12" i="1"/>
  <c r="I12" i="1"/>
  <c r="H12" i="1"/>
  <c r="G12" i="1"/>
  <c r="F12" i="1"/>
  <c r="E12" i="1" s="1"/>
  <c r="C12" i="1" s="1"/>
  <c r="AC11" i="1"/>
  <c r="AB11" i="1"/>
  <c r="AA11" i="1"/>
  <c r="Z11" i="1"/>
  <c r="Y11" i="1" s="1"/>
  <c r="X11" i="1"/>
  <c r="W11" i="1"/>
  <c r="V11" i="1"/>
  <c r="U11" i="1"/>
  <c r="T11" i="1"/>
  <c r="S11" i="1"/>
  <c r="R11" i="1"/>
  <c r="Q11" i="1"/>
  <c r="P11" i="1"/>
  <c r="O11" i="1" s="1"/>
  <c r="N11" i="1"/>
  <c r="M11" i="1"/>
  <c r="L11" i="1"/>
  <c r="J11" i="1" s="1"/>
  <c r="K11" i="1"/>
  <c r="I11" i="1"/>
  <c r="H11" i="1"/>
  <c r="G11" i="1"/>
  <c r="F11" i="1"/>
  <c r="E11" i="1" s="1"/>
  <c r="AC10" i="1"/>
  <c r="AB10" i="1"/>
  <c r="AA10" i="1"/>
  <c r="Z10" i="1"/>
  <c r="Y10" i="1" s="1"/>
  <c r="X10" i="1"/>
  <c r="W10" i="1"/>
  <c r="V10" i="1"/>
  <c r="T10" i="1" s="1"/>
  <c r="U10" i="1"/>
  <c r="S10" i="1"/>
  <c r="R10" i="1"/>
  <c r="Q10" i="1"/>
  <c r="P10" i="1"/>
  <c r="O10" i="1" s="1"/>
  <c r="N10" i="1"/>
  <c r="J10" i="1" s="1"/>
  <c r="M10" i="1"/>
  <c r="L10" i="1"/>
  <c r="K10" i="1"/>
  <c r="I10" i="1"/>
  <c r="H10" i="1"/>
  <c r="G10" i="1"/>
  <c r="F10" i="1"/>
  <c r="E10" i="1" s="1"/>
  <c r="AC9" i="1"/>
  <c r="AC20" i="1" s="1"/>
  <c r="AB9" i="1"/>
  <c r="AB20" i="1" s="1"/>
  <c r="AA9" i="1"/>
  <c r="AA20" i="1" s="1"/>
  <c r="Z9" i="1"/>
  <c r="Y9" i="1" s="1"/>
  <c r="X9" i="1"/>
  <c r="T9" i="1" s="1"/>
  <c r="T20" i="1" s="1"/>
  <c r="W9" i="1"/>
  <c r="W20" i="1" s="1"/>
  <c r="V9" i="1"/>
  <c r="V20" i="1" s="1"/>
  <c r="U9" i="1"/>
  <c r="U20" i="1" s="1"/>
  <c r="S9" i="1"/>
  <c r="S20" i="1" s="1"/>
  <c r="R9" i="1"/>
  <c r="R20" i="1" s="1"/>
  <c r="Q9" i="1"/>
  <c r="Q20" i="1" s="1"/>
  <c r="P9" i="1"/>
  <c r="O9" i="1" s="1"/>
  <c r="N9" i="1"/>
  <c r="N20" i="1" s="1"/>
  <c r="M9" i="1"/>
  <c r="M20" i="1" s="1"/>
  <c r="L9" i="1"/>
  <c r="L20" i="1" s="1"/>
  <c r="K9" i="1"/>
  <c r="K20" i="1" s="1"/>
  <c r="I9" i="1"/>
  <c r="I20" i="1" s="1"/>
  <c r="H9" i="1"/>
  <c r="H20" i="1" s="1"/>
  <c r="G9" i="1"/>
  <c r="G20" i="1" s="1"/>
  <c r="F9" i="1"/>
  <c r="E9" i="1" s="1"/>
  <c r="C13" i="1" l="1"/>
  <c r="O20" i="1"/>
  <c r="Y20" i="1"/>
  <c r="C10" i="1"/>
  <c r="C11" i="1"/>
  <c r="J9" i="1"/>
  <c r="J20" i="1" s="1"/>
  <c r="P20" i="1"/>
  <c r="X20" i="1"/>
  <c r="F20" i="1"/>
  <c r="E20" i="1" s="1"/>
  <c r="Z20" i="1"/>
  <c r="AC33" i="1"/>
  <c r="AB33" i="1"/>
  <c r="AA33" i="1"/>
  <c r="Z33" i="1"/>
  <c r="X33" i="1"/>
  <c r="W33" i="1"/>
  <c r="V33" i="1"/>
  <c r="U33" i="1"/>
  <c r="T33" i="1"/>
  <c r="C9" i="1" l="1"/>
  <c r="C20" i="1" s="1"/>
  <c r="Y33" i="1"/>
  <c r="M33" i="1"/>
  <c r="R33" i="1"/>
  <c r="D33" i="1"/>
  <c r="I33" i="1"/>
  <c r="N33" i="1"/>
  <c r="S33" i="1"/>
  <c r="F33" i="1"/>
  <c r="K33" i="1"/>
  <c r="P33" i="1"/>
  <c r="O33" i="1"/>
  <c r="G33" i="1"/>
  <c r="L33" i="1"/>
  <c r="Q33" i="1"/>
  <c r="J33" i="1"/>
  <c r="H33" i="1"/>
  <c r="E33" i="1" l="1"/>
  <c r="C33" i="1" l="1"/>
</calcChain>
</file>

<file path=xl/sharedStrings.xml><?xml version="1.0" encoding="utf-8"?>
<sst xmlns="http://schemas.openxmlformats.org/spreadsheetml/2006/main" count="72" uniqueCount="33">
  <si>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</si>
  <si>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</si>
  <si>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</si>
  <si>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</si>
  <si>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</si>
  <si>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</si>
  <si>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</si>
  <si>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</si>
  <si>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</si>
  <si>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</si>
  <si>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</si>
  <si>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</si>
  <si>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</si>
  <si>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</si>
  <si>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</si>
  <si>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</si>
  <si>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</si>
  <si>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</si>
  <si>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</si>
  <si>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</si>
  <si>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</si>
  <si>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</si>
  <si>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</si>
  <si>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</si>
  <si>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</si>
  <si>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</si>
  <si>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</si>
  <si>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</si>
  <si>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</si>
  <si>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</si>
  <si>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Итого отпущено потребителям по всем сетевым организациям:</t>
  </si>
  <si>
    <t>ПАО "Россети Северный Кавказ" - "Ингушэнерго"</t>
  </si>
  <si>
    <t>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</si>
</sst>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0"/>
    <numFmt numFmtId="166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4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3" fontId="4" fillId="4" borderId="30" xfId="1" applyNumberFormat="1" applyFont="1" applyFill="1" applyBorder="1" applyAlignment="1">
      <alignment horizontal="center" vertical="center"/>
    </xf>
    <xf numFmtId="3" fontId="4" fillId="0" borderId="31" xfId="1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/>
    </xf>
    <xf numFmtId="165" fontId="5" fillId="0" borderId="31" xfId="1" applyNumberFormat="1" applyFont="1" applyBorder="1" applyAlignment="1">
      <alignment horizontal="center" vertical="center"/>
    </xf>
    <xf numFmtId="165" fontId="5" fillId="0" borderId="31" xfId="0" applyNumberFormat="1" applyFont="1" applyBorder="1" applyAlignment="1">
      <alignment horizontal="center"/>
    </xf>
    <xf numFmtId="165" fontId="5" fillId="0" borderId="32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/>
    </xf>
    <xf numFmtId="3" fontId="4" fillId="4" borderId="6" xfId="1" applyNumberFormat="1" applyFont="1" applyFill="1" applyBorder="1" applyAlignment="1">
      <alignment horizontal="center" vertical="center"/>
    </xf>
    <xf numFmtId="3" fontId="4" fillId="0" borderId="22" xfId="1" applyNumberFormat="1" applyFont="1" applyBorder="1" applyAlignment="1">
      <alignment horizontal="center" vertical="center"/>
    </xf>
    <xf numFmtId="165" fontId="5" fillId="0" borderId="22" xfId="1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3" fontId="8" fillId="4" borderId="6" xfId="1" applyNumberFormat="1" applyFont="1" applyFill="1" applyBorder="1" applyAlignment="1">
      <alignment horizontal="center" vertical="center"/>
    </xf>
    <xf numFmtId="3" fontId="8" fillId="0" borderId="22" xfId="1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/>
    </xf>
    <xf numFmtId="4" fontId="10" fillId="0" borderId="22" xfId="1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3" fontId="10" fillId="0" borderId="22" xfId="1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4" fontId="5" fillId="0" borderId="22" xfId="1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3" fontId="5" fillId="0" borderId="22" xfId="1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11" fillId="0" borderId="25" xfId="0" applyFont="1" applyFill="1" applyBorder="1" applyAlignment="1">
      <alignment horizontal="left" vertical="center" wrapText="1"/>
    </xf>
    <xf numFmtId="3" fontId="11" fillId="4" borderId="24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/>
    </xf>
    <xf numFmtId="3" fontId="11" fillId="0" borderId="28" xfId="1" applyNumberFormat="1" applyFont="1" applyBorder="1" applyAlignment="1">
      <alignment horizontal="center" vertical="center"/>
    </xf>
    <xf numFmtId="165" fontId="13" fillId="0" borderId="28" xfId="1" applyNumberFormat="1" applyFont="1" applyBorder="1" applyAlignment="1">
      <alignment horizontal="center" vertical="center"/>
    </xf>
    <xf numFmtId="165" fontId="13" fillId="0" borderId="28" xfId="0" applyNumberFormat="1" applyFont="1" applyBorder="1" applyAlignment="1">
      <alignment horizontal="center"/>
    </xf>
    <xf numFmtId="165" fontId="13" fillId="0" borderId="29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3" fontId="4" fillId="3" borderId="33" xfId="1" applyNumberFormat="1" applyFont="1" applyFill="1" applyBorder="1" applyAlignment="1">
      <alignment horizontal="center" vertical="center"/>
    </xf>
    <xf numFmtId="3" fontId="3" fillId="3" borderId="33" xfId="0" applyNumberFormat="1" applyFont="1" applyFill="1" applyBorder="1" applyAlignment="1">
      <alignment horizontal="center"/>
    </xf>
    <xf numFmtId="3" fontId="5" fillId="0" borderId="33" xfId="1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4" fillId="3" borderId="22" xfId="1" applyNumberFormat="1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center"/>
    </xf>
    <xf numFmtId="3" fontId="8" fillId="3" borderId="22" xfId="1" applyNumberFormat="1" applyFont="1" applyFill="1" applyBorder="1" applyAlignment="1">
      <alignment horizontal="center" vertical="center"/>
    </xf>
    <xf numFmtId="3" fontId="9" fillId="3" borderId="22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165" fontId="11" fillId="4" borderId="24" xfId="1" applyNumberFormat="1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/>
    </xf>
    <xf numFmtId="165" fontId="4" fillId="0" borderId="28" xfId="1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/>
    </xf>
    <xf numFmtId="3" fontId="4" fillId="0" borderId="28" xfId="1" applyNumberFormat="1" applyFont="1" applyBorder="1" applyAlignment="1">
      <alignment horizontal="center" vertical="center"/>
    </xf>
    <xf numFmtId="3" fontId="5" fillId="0" borderId="28" xfId="1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166" fontId="11" fillId="4" borderId="24" xfId="1" applyNumberFormat="1" applyFont="1" applyFill="1" applyBorder="1" applyAlignment="1">
      <alignment horizontal="center" vertical="center"/>
    </xf>
    <xf numFmtId="3" fontId="12" fillId="5" borderId="28" xfId="0" applyNumberFormat="1" applyFont="1" applyFill="1" applyBorder="1" applyAlignment="1">
      <alignment horizontal="center"/>
    </xf>
    <xf numFmtId="3" fontId="11" fillId="5" borderId="28" xfId="1" applyNumberFormat="1" applyFont="1" applyFill="1" applyBorder="1" applyAlignment="1">
      <alignment horizontal="center" vertical="center"/>
    </xf>
    <xf numFmtId="165" fontId="5" fillId="5" borderId="28" xfId="1" applyNumberFormat="1" applyFont="1" applyFill="1" applyBorder="1" applyAlignment="1">
      <alignment horizontal="center" vertical="center"/>
    </xf>
    <xf numFmtId="165" fontId="5" fillId="5" borderId="28" xfId="0" applyNumberFormat="1" applyFont="1" applyFill="1" applyBorder="1" applyAlignment="1">
      <alignment horizontal="center"/>
    </xf>
    <xf numFmtId="165" fontId="5" fillId="5" borderId="29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2" fontId="3" fillId="0" borderId="1" xfId="0" applyNumberFormat="1" applyFont="1" applyBorder="1" applyAlignment="1">
      <alignment horizontal="center" vertical="center" textRotation="90" wrapText="1"/>
    </xf>
    <xf numFmtId="2" fontId="3" fillId="0" borderId="6" xfId="0" applyNumberFormat="1" applyFont="1" applyBorder="1" applyAlignment="1">
      <alignment horizontal="center" vertical="center" textRotation="90" wrapText="1"/>
    </xf>
    <xf numFmtId="2" fontId="3" fillId="0" borderId="24" xfId="0" applyNumberFormat="1" applyFont="1" applyBorder="1" applyAlignment="1">
      <alignment horizontal="center" vertical="center" textRotation="90" wrapText="1"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left" vertical="top"/>
    </xf>
    <xf numFmtId="0" fontId="6" fillId="0" borderId="2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" fontId="3" fillId="6" borderId="22" xfId="0" applyNumberFormat="1" applyFont="1" applyFill="1" applyBorder="1" applyAlignment="1">
      <alignment horizontal="center"/>
    </xf>
    <xf numFmtId="3" fontId="4" fillId="6" borderId="22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.%20&#1072;&#1085;&#1072;&#1083;&#1080;&#1079;&#1072;%20&#1080;%20&#1082;&#1086;&#1085;&#1090;&#1088;&#1086;&#1083;&#1103;%20&#1087;&#1088;&#1086;&#1076;&#1072;&#1078;%20&#1085;&#1072;%20&#1088;&#1086;&#1079;&#1085;.%20&#1088;&#1099;&#1085;&#1082;&#1077;/&#1060;&#1086;&#1088;&#1084;&#1072;%2046/2022/&#1056;&#1048;/46EE.STX%20&#1048;&#1070;&#1051;&#1068;_%202022(v1.2.1)%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26">
          <cell r="G26">
            <v>21048.835999999999</v>
          </cell>
          <cell r="H26">
            <v>0</v>
          </cell>
          <cell r="I26">
            <v>181.79899999999998</v>
          </cell>
          <cell r="J26">
            <v>0</v>
          </cell>
          <cell r="AI26">
            <v>1180.2</v>
          </cell>
          <cell r="AJ26">
            <v>2170.08</v>
          </cell>
          <cell r="AK26">
            <v>3429.5109999999995</v>
          </cell>
          <cell r="AL26">
            <v>0</v>
          </cell>
          <cell r="AW26">
            <v>2.149</v>
          </cell>
          <cell r="AX26">
            <v>2.9169999999999998</v>
          </cell>
          <cell r="AY26">
            <v>4.6549999999999994</v>
          </cell>
          <cell r="AZ26">
            <v>0</v>
          </cell>
          <cell r="BK26">
            <v>954.06</v>
          </cell>
          <cell r="BL26">
            <v>0</v>
          </cell>
          <cell r="BM26">
            <v>124.017</v>
          </cell>
          <cell r="BN26">
            <v>0</v>
          </cell>
          <cell r="BY26">
            <v>1.2829999999999999</v>
          </cell>
          <cell r="BZ26">
            <v>0</v>
          </cell>
          <cell r="CA26">
            <v>0.125</v>
          </cell>
          <cell r="CB26">
            <v>0</v>
          </cell>
        </row>
        <row r="30">
          <cell r="I30">
            <v>70.882999999999996</v>
          </cell>
          <cell r="AJ30">
            <v>2170.08</v>
          </cell>
          <cell r="AK30">
            <v>2780.299</v>
          </cell>
          <cell r="AX30">
            <v>2.9169999999999998</v>
          </cell>
          <cell r="AY30">
            <v>3.7370000000000001</v>
          </cell>
          <cell r="BK30">
            <v>357.76</v>
          </cell>
          <cell r="BY30">
            <v>0.48099999999999998</v>
          </cell>
        </row>
        <row r="31">
          <cell r="AI31">
            <v>351</v>
          </cell>
          <cell r="AW31">
            <v>0.47199999999999998</v>
          </cell>
          <cell r="BK31">
            <v>410.3</v>
          </cell>
          <cell r="BY31">
            <v>0.55200000000000005</v>
          </cell>
        </row>
        <row r="32">
          <cell r="I32">
            <v>110.916</v>
          </cell>
          <cell r="AK32">
            <v>443.84699999999998</v>
          </cell>
          <cell r="AY32">
            <v>0.59699999999999998</v>
          </cell>
        </row>
        <row r="34">
          <cell r="G34">
            <v>21048.835999999999</v>
          </cell>
          <cell r="H34">
            <v>0</v>
          </cell>
          <cell r="I34">
            <v>0</v>
          </cell>
          <cell r="J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</row>
        <row r="39">
          <cell r="G39">
            <v>156.77099999999999</v>
          </cell>
          <cell r="H39">
            <v>44.335999999999999</v>
          </cell>
          <cell r="I39">
            <v>3890.8820000000001</v>
          </cell>
          <cell r="J39">
            <v>1356.519</v>
          </cell>
          <cell r="AK39">
            <v>281.101</v>
          </cell>
          <cell r="AL39">
            <v>2.2170000000000001</v>
          </cell>
          <cell r="AY39">
            <v>0.38300000000000001</v>
          </cell>
          <cell r="AZ39">
            <v>3.0000000000000001E-3</v>
          </cell>
          <cell r="BL39">
            <v>33.24</v>
          </cell>
          <cell r="BM39">
            <v>3.476</v>
          </cell>
          <cell r="BN39">
            <v>90.631</v>
          </cell>
          <cell r="BZ39">
            <v>4.4999999999999998E-2</v>
          </cell>
          <cell r="CA39">
            <v>5.0000000000000001E-3</v>
          </cell>
          <cell r="CB39">
            <v>0.127</v>
          </cell>
        </row>
        <row r="40">
          <cell r="I40">
            <v>42.55</v>
          </cell>
          <cell r="J40">
            <v>22.012</v>
          </cell>
        </row>
        <row r="41">
          <cell r="G41">
            <v>53.015999999999998</v>
          </cell>
          <cell r="H41">
            <v>42</v>
          </cell>
          <cell r="I41">
            <v>3572.377</v>
          </cell>
          <cell r="J41">
            <v>1510.105</v>
          </cell>
          <cell r="AK41">
            <v>58.55</v>
          </cell>
          <cell r="AY41">
            <v>7.9000000000000001E-2</v>
          </cell>
        </row>
        <row r="43">
          <cell r="G43">
            <v>11339.3</v>
          </cell>
        </row>
        <row r="52">
          <cell r="G52">
            <v>32597.922999999999</v>
          </cell>
          <cell r="H52">
            <v>86.335999999999999</v>
          </cell>
          <cell r="I52">
            <v>8994.982</v>
          </cell>
          <cell r="J52">
            <v>2955.027</v>
          </cell>
          <cell r="AI52">
            <v>1180.2</v>
          </cell>
          <cell r="AJ52">
            <v>2170.08</v>
          </cell>
          <cell r="AK52">
            <v>3801.5569999999993</v>
          </cell>
          <cell r="AL52">
            <v>2.2170000000000001</v>
          </cell>
          <cell r="AW52">
            <v>2.149</v>
          </cell>
          <cell r="AX52">
            <v>2.9169999999999998</v>
          </cell>
          <cell r="AY52">
            <v>5.1609999999999996</v>
          </cell>
          <cell r="AZ52">
            <v>3.0000000000000001E-3</v>
          </cell>
          <cell r="BK52">
            <v>954.06</v>
          </cell>
          <cell r="BL52">
            <v>96.096000000000004</v>
          </cell>
          <cell r="BM52">
            <v>127.49299999999999</v>
          </cell>
          <cell r="BN52">
            <v>90.631</v>
          </cell>
          <cell r="BY52">
            <v>1.2829999999999999</v>
          </cell>
          <cell r="BZ52">
            <v>0.13</v>
          </cell>
          <cell r="CA52">
            <v>0.13</v>
          </cell>
          <cell r="CB52">
            <v>0.127</v>
          </cell>
        </row>
      </sheetData>
      <sheetData sheetId="5"/>
      <sheetData sheetId="6">
        <row r="21">
          <cell r="F21">
            <v>4979.0889999999999</v>
          </cell>
        </row>
        <row r="24">
          <cell r="F24">
            <v>8110.0950000000003</v>
          </cell>
        </row>
        <row r="27">
          <cell r="F27">
            <v>94.302999999999997</v>
          </cell>
        </row>
        <row r="30">
          <cell r="F30">
            <v>0</v>
          </cell>
        </row>
        <row r="33">
          <cell r="F33">
            <v>123.248</v>
          </cell>
        </row>
        <row r="36">
          <cell r="F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view="pageBreakPreview" zoomScale="85" zoomScaleNormal="70" zoomScaleSheetLayoutView="85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I33" sqref="I33"/>
    </sheetView>
  </sheetViews>
  <sheetFormatPr defaultRowHeight="15" outlineLevelRow="1" x14ac:dyDescent="0.25"/>
  <cols>
    <col min="2" max="2" width="52.140625" customWidth="1"/>
    <col min="3" max="3" width="13.42578125" customWidth="1"/>
    <col min="4" max="4" width="11.140625" customWidth="1"/>
  </cols>
  <sheetData>
    <row r="1" spans="1:29" ht="48.75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9" ht="16.5" thickBot="1" x14ac:dyDescent="0.3">
      <c r="A2" s="77" t="s">
        <v>31</v>
      </c>
      <c r="B2" s="77"/>
    </row>
    <row r="3" spans="1:29" x14ac:dyDescent="0.25">
      <c r="A3" s="95"/>
      <c r="B3" s="98" t="s">
        <v>1</v>
      </c>
      <c r="C3" s="100" t="s">
        <v>32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2"/>
    </row>
    <row r="4" spans="1:29" ht="27.75" customHeight="1" x14ac:dyDescent="0.25">
      <c r="A4" s="96"/>
      <c r="B4" s="87"/>
      <c r="C4" s="103" t="s">
        <v>2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"/>
      <c r="P4" s="1"/>
      <c r="Q4" s="1"/>
      <c r="R4" s="1"/>
      <c r="S4" s="1"/>
      <c r="T4" s="90" t="s">
        <v>3</v>
      </c>
      <c r="U4" s="91"/>
      <c r="V4" s="91"/>
      <c r="W4" s="91"/>
      <c r="X4" s="92"/>
      <c r="Y4" s="90" t="s">
        <v>3</v>
      </c>
      <c r="Z4" s="91"/>
      <c r="AA4" s="91"/>
      <c r="AB4" s="91"/>
      <c r="AC4" s="92"/>
    </row>
    <row r="5" spans="1:29" ht="15" customHeight="1" x14ac:dyDescent="0.25">
      <c r="A5" s="96"/>
      <c r="B5" s="87"/>
      <c r="C5" s="105" t="s">
        <v>4</v>
      </c>
      <c r="D5" s="88" t="s">
        <v>5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1"/>
      <c r="P5" s="1"/>
      <c r="Q5" s="1"/>
      <c r="R5" s="1"/>
      <c r="S5" s="1"/>
      <c r="T5" s="2"/>
      <c r="U5" s="3"/>
      <c r="V5" s="3"/>
      <c r="W5" s="3"/>
      <c r="X5" s="4"/>
      <c r="Y5" s="2"/>
      <c r="Z5" s="3"/>
      <c r="AA5" s="3"/>
      <c r="AB5" s="3"/>
      <c r="AC5" s="4"/>
    </row>
    <row r="6" spans="1:29" ht="15" customHeight="1" x14ac:dyDescent="0.25">
      <c r="A6" s="96"/>
      <c r="B6" s="87"/>
      <c r="C6" s="106"/>
      <c r="D6" s="108" t="s">
        <v>6</v>
      </c>
      <c r="E6" s="84" t="s">
        <v>7</v>
      </c>
      <c r="F6" s="85"/>
      <c r="G6" s="85"/>
      <c r="H6" s="85"/>
      <c r="I6" s="86"/>
      <c r="J6" s="84" t="s">
        <v>8</v>
      </c>
      <c r="K6" s="85"/>
      <c r="L6" s="85"/>
      <c r="M6" s="85"/>
      <c r="N6" s="85"/>
      <c r="O6" s="87" t="s">
        <v>9</v>
      </c>
      <c r="P6" s="88"/>
      <c r="Q6" s="88"/>
      <c r="R6" s="88"/>
      <c r="S6" s="89"/>
      <c r="T6" s="90" t="s">
        <v>8</v>
      </c>
      <c r="U6" s="91"/>
      <c r="V6" s="91"/>
      <c r="W6" s="91"/>
      <c r="X6" s="92"/>
      <c r="Y6" s="93" t="s">
        <v>9</v>
      </c>
      <c r="Z6" s="91"/>
      <c r="AA6" s="91"/>
      <c r="AB6" s="91"/>
      <c r="AC6" s="92"/>
    </row>
    <row r="7" spans="1:29" ht="15" customHeight="1" x14ac:dyDescent="0.25">
      <c r="A7" s="96"/>
      <c r="B7" s="87"/>
      <c r="C7" s="106"/>
      <c r="D7" s="108"/>
      <c r="E7" s="78" t="s">
        <v>10</v>
      </c>
      <c r="F7" s="78" t="s">
        <v>11</v>
      </c>
      <c r="G7" s="78"/>
      <c r="H7" s="78"/>
      <c r="I7" s="78"/>
      <c r="J7" s="78" t="s">
        <v>10</v>
      </c>
      <c r="K7" s="78" t="s">
        <v>11</v>
      </c>
      <c r="L7" s="78"/>
      <c r="M7" s="78"/>
      <c r="N7" s="79"/>
      <c r="O7" s="78" t="s">
        <v>10</v>
      </c>
      <c r="P7" s="78" t="s">
        <v>11</v>
      </c>
      <c r="Q7" s="78"/>
      <c r="R7" s="78"/>
      <c r="S7" s="79"/>
      <c r="T7" s="80" t="s">
        <v>10</v>
      </c>
      <c r="U7" s="80" t="s">
        <v>11</v>
      </c>
      <c r="V7" s="80"/>
      <c r="W7" s="80"/>
      <c r="X7" s="82"/>
      <c r="Y7" s="80" t="s">
        <v>10</v>
      </c>
      <c r="Z7" s="80" t="s">
        <v>11</v>
      </c>
      <c r="AA7" s="80"/>
      <c r="AB7" s="80"/>
      <c r="AC7" s="82"/>
    </row>
    <row r="8" spans="1:29" ht="15.75" thickBot="1" x14ac:dyDescent="0.3">
      <c r="A8" s="97"/>
      <c r="B8" s="99"/>
      <c r="C8" s="107"/>
      <c r="D8" s="109"/>
      <c r="E8" s="94"/>
      <c r="F8" s="5" t="s">
        <v>12</v>
      </c>
      <c r="G8" s="5" t="s">
        <v>13</v>
      </c>
      <c r="H8" s="5" t="s">
        <v>14</v>
      </c>
      <c r="I8" s="5" t="s">
        <v>15</v>
      </c>
      <c r="J8" s="94"/>
      <c r="K8" s="5" t="s">
        <v>12</v>
      </c>
      <c r="L8" s="5" t="s">
        <v>13</v>
      </c>
      <c r="M8" s="5" t="s">
        <v>14</v>
      </c>
      <c r="N8" s="6" t="s">
        <v>15</v>
      </c>
      <c r="O8" s="94"/>
      <c r="P8" s="5" t="s">
        <v>12</v>
      </c>
      <c r="Q8" s="5" t="s">
        <v>13</v>
      </c>
      <c r="R8" s="5" t="s">
        <v>14</v>
      </c>
      <c r="S8" s="6" t="s">
        <v>15</v>
      </c>
      <c r="T8" s="81"/>
      <c r="U8" s="7" t="s">
        <v>12</v>
      </c>
      <c r="V8" s="7" t="s">
        <v>13</v>
      </c>
      <c r="W8" s="7" t="s">
        <v>14</v>
      </c>
      <c r="X8" s="8" t="s">
        <v>15</v>
      </c>
      <c r="Y8" s="81"/>
      <c r="Z8" s="7" t="s">
        <v>12</v>
      </c>
      <c r="AA8" s="7" t="s">
        <v>13</v>
      </c>
      <c r="AB8" s="7" t="s">
        <v>14</v>
      </c>
      <c r="AC8" s="8" t="s">
        <v>15</v>
      </c>
    </row>
    <row r="9" spans="1:29" ht="15.75" customHeight="1" x14ac:dyDescent="0.25">
      <c r="A9" s="83" t="s">
        <v>16</v>
      </c>
      <c r="B9" s="9" t="s">
        <v>17</v>
      </c>
      <c r="C9" s="10">
        <f>E9+J9+D9+O9</f>
        <v>0</v>
      </c>
      <c r="D9" s="11"/>
      <c r="E9" s="11">
        <f>F9+G9+H9+I9</f>
        <v>0</v>
      </c>
      <c r="F9" s="12">
        <f>'[1]Раздел I. А'!$G20+'[1]Раздел I. А'!$G28+'[1]Раздел I. А'!$G37+'[1]Раздел I. А'!$G46</f>
        <v>0</v>
      </c>
      <c r="G9" s="12">
        <f>'[1]Раздел I. А'!$H20+'[1]Раздел I. А'!$H28+'[1]Раздел I. А'!$H37+'[1]Раздел I. А'!$H46</f>
        <v>0</v>
      </c>
      <c r="H9" s="12">
        <f>'[1]Раздел I. А'!$I20+'[1]Раздел I. А'!$I28+'[1]Раздел I. А'!$I37+'[1]Раздел I. А'!$I46</f>
        <v>0</v>
      </c>
      <c r="I9" s="12">
        <f>'[1]Раздел I. А'!$J20+'[1]Раздел I. А'!$J28+'[1]Раздел I. А'!$J37+'[1]Раздел I. А'!$J46</f>
        <v>0</v>
      </c>
      <c r="J9" s="11">
        <f t="shared" ref="J9:J19" si="0">K9+L9+M9+N9</f>
        <v>0</v>
      </c>
      <c r="K9" s="12">
        <f>'[1]Раздел I. А'!$AI20+'[1]Раздел I. А'!$AI28+'[1]Раздел I. А'!$AI37+'[1]Раздел I. А'!$AI46</f>
        <v>0</v>
      </c>
      <c r="L9" s="12">
        <f>'[1]Раздел I. А'!$AJ20+'[1]Раздел I. А'!$AJ28+'[1]Раздел I. А'!$AJ37+'[1]Раздел I. А'!$AJ46</f>
        <v>0</v>
      </c>
      <c r="M9" s="12">
        <f>'[1]Раздел I. А'!$AK20+'[1]Раздел I. А'!$AK28+'[1]Раздел I. А'!$AK37+'[1]Раздел I. А'!$AK46</f>
        <v>0</v>
      </c>
      <c r="N9" s="12">
        <f>'[1]Раздел I. А'!$AL20+'[1]Раздел I. А'!$AL28+'[1]Раздел I. А'!$AL37+'[1]Раздел I. А'!$AL46</f>
        <v>0</v>
      </c>
      <c r="O9" s="11">
        <f t="shared" ref="O9:O19" si="1">P9+Q9+R9+S9</f>
        <v>0</v>
      </c>
      <c r="P9" s="12">
        <f>'[1]Раздел I. А'!$BK20+'[1]Раздел I. А'!$BK28+'[1]Раздел I. А'!$BK37+'[1]Раздел I. А'!$BK46</f>
        <v>0</v>
      </c>
      <c r="Q9" s="12">
        <f>'[1]Раздел I. А'!$BL20+'[1]Раздел I. А'!$BL28+'[1]Раздел I. А'!$BL37+'[1]Раздел I. А'!$BL46</f>
        <v>0</v>
      </c>
      <c r="R9" s="12">
        <f>'[1]Раздел I. А'!$BM20+'[1]Раздел I. А'!$BM28+'[1]Раздел I. А'!$BM37+'[1]Раздел I. А'!$BM46</f>
        <v>0</v>
      </c>
      <c r="S9" s="12">
        <f>'[1]Раздел I. А'!$BN20+'[1]Раздел I. А'!$BN28+'[1]Раздел I. А'!$BN37+'[1]Раздел I. А'!$BN46</f>
        <v>0</v>
      </c>
      <c r="T9" s="13">
        <f t="shared" ref="T9:T15" si="2">U9+V9+W9+X9</f>
        <v>0</v>
      </c>
      <c r="U9" s="14">
        <f>'[1]Раздел I. А'!$AW20+'[1]Раздел I. А'!$AW28+'[1]Раздел I. А'!$AW37+'[1]Раздел I. А'!$AW46</f>
        <v>0</v>
      </c>
      <c r="V9" s="14">
        <f>'[1]Раздел I. А'!$AX20+'[1]Раздел I. А'!$AX28+'[1]Раздел I. А'!$AX37+'[1]Раздел I. А'!$AX46</f>
        <v>0</v>
      </c>
      <c r="W9" s="14">
        <f>'[1]Раздел I. А'!$AY20+'[1]Раздел I. А'!$AY28+'[1]Раздел I. А'!$AY37+'[1]Раздел I. А'!$AY46</f>
        <v>0</v>
      </c>
      <c r="X9" s="15">
        <f>'[1]Раздел I. А'!$AZ20+'[1]Раздел I. А'!$AZ28+'[1]Раздел I. А'!$AZ37+'[1]Раздел I. А'!$AZ46</f>
        <v>0</v>
      </c>
      <c r="Y9" s="13">
        <f t="shared" ref="Y9:Y15" si="3">Z9+AA9+AB9+AC9</f>
        <v>0</v>
      </c>
      <c r="Z9" s="14">
        <f>'[1]Раздел I. А'!$BY20+'[1]Раздел I. А'!$BY28+'[1]Раздел I. А'!$BY37+'[1]Раздел I. А'!$BY46</f>
        <v>0</v>
      </c>
      <c r="AA9" s="14">
        <f>'[1]Раздел I. А'!$BZ20+'[1]Раздел I. А'!$BZ28+'[1]Раздел I. А'!$BZ37+'[1]Раздел I. А'!$BZ46</f>
        <v>0</v>
      </c>
      <c r="AB9" s="14">
        <f>'[1]Раздел I. А'!$CA20+'[1]Раздел I. А'!$CA28+'[1]Раздел I. А'!$CA37+'[1]Раздел I. А'!$CA46</f>
        <v>0</v>
      </c>
      <c r="AC9" s="15">
        <f>'[1]Раздел I. А'!$CB20+'[1]Раздел I. А'!$CB28+'[1]Раздел I. А'!$CB37+'[1]Раздел I. А'!$CB46</f>
        <v>0</v>
      </c>
    </row>
    <row r="10" spans="1:29" ht="15" hidden="1" customHeight="1" outlineLevel="1" x14ac:dyDescent="0.25">
      <c r="A10" s="72"/>
      <c r="B10" s="16" t="s">
        <v>18</v>
      </c>
      <c r="C10" s="17">
        <f t="shared" ref="C10:C15" si="4">E10+J10+D10+O10</f>
        <v>0</v>
      </c>
      <c r="D10" s="18"/>
      <c r="E10" s="18">
        <f t="shared" ref="E10:E19" si="5">F10+G10+H10+I10</f>
        <v>0</v>
      </c>
      <c r="F10" s="12">
        <f>'[1]Раздел I. А'!$G21+'[1]Раздел I. А'!$G29+'[1]Раздел I. А'!$G38+'[1]Раздел I. А'!$G47</f>
        <v>0</v>
      </c>
      <c r="G10" s="12">
        <f>'[1]Раздел I. А'!$H21+'[1]Раздел I. А'!$H29+'[1]Раздел I. А'!$H38+'[1]Раздел I. А'!$H47</f>
        <v>0</v>
      </c>
      <c r="H10" s="12">
        <f>'[1]Раздел I. А'!$I21+'[1]Раздел I. А'!$I29+'[1]Раздел I. А'!$I38+'[1]Раздел I. А'!$I47</f>
        <v>0</v>
      </c>
      <c r="I10" s="12">
        <f>'[1]Раздел I. А'!$J21+'[1]Раздел I. А'!$J29+'[1]Раздел I. А'!$J38+'[1]Раздел I. А'!$J47</f>
        <v>0</v>
      </c>
      <c r="J10" s="18">
        <f t="shared" si="0"/>
        <v>0</v>
      </c>
      <c r="K10" s="12">
        <f>'[1]Раздел I. А'!$AI21+'[1]Раздел I. А'!$AI29+'[1]Раздел I. А'!$AI38+'[1]Раздел I. А'!$AI47</f>
        <v>0</v>
      </c>
      <c r="L10" s="12">
        <f>'[1]Раздел I. А'!$AJ21+'[1]Раздел I. А'!$AJ29+'[1]Раздел I. А'!$AJ38+'[1]Раздел I. А'!$AJ47</f>
        <v>0</v>
      </c>
      <c r="M10" s="12">
        <f>'[1]Раздел I. А'!$AK21+'[1]Раздел I. А'!$AK29+'[1]Раздел I. А'!$AK38+'[1]Раздел I. А'!$AK47</f>
        <v>0</v>
      </c>
      <c r="N10" s="12">
        <f>'[1]Раздел I. А'!$AL21+'[1]Раздел I. А'!$AL29+'[1]Раздел I. А'!$AL38+'[1]Раздел I. А'!$AL47</f>
        <v>0</v>
      </c>
      <c r="O10" s="18">
        <f t="shared" si="1"/>
        <v>0</v>
      </c>
      <c r="P10" s="12">
        <f>'[1]Раздел I. А'!$BK21+'[1]Раздел I. А'!$BK29+'[1]Раздел I. А'!$BK38+'[1]Раздел I. А'!$BK47</f>
        <v>0</v>
      </c>
      <c r="Q10" s="12">
        <f>'[1]Раздел I. А'!$BL21+'[1]Раздел I. А'!$BL29+'[1]Раздел I. А'!$BL38+'[1]Раздел I. А'!$BL47</f>
        <v>0</v>
      </c>
      <c r="R10" s="12">
        <f>'[1]Раздел I. А'!$BM21+'[1]Раздел I. А'!$BM29+'[1]Раздел I. А'!$BM38+'[1]Раздел I. А'!$BM47</f>
        <v>0</v>
      </c>
      <c r="S10" s="12">
        <f>'[1]Раздел I. А'!$BN21+'[1]Раздел I. А'!$BN29+'[1]Раздел I. А'!$BN38+'[1]Раздел I. А'!$BN47</f>
        <v>0</v>
      </c>
      <c r="T10" s="19">
        <f t="shared" si="2"/>
        <v>0</v>
      </c>
      <c r="U10" s="14">
        <f>'[1]Раздел I. А'!$AW21+'[1]Раздел I. А'!$AW29+'[1]Раздел I. А'!$AW38+'[1]Раздел I. А'!$AW47</f>
        <v>0</v>
      </c>
      <c r="V10" s="14">
        <f>'[1]Раздел I. А'!$AX21+'[1]Раздел I. А'!$AX29+'[1]Раздел I. А'!$AX38+'[1]Раздел I. А'!$AX47</f>
        <v>0</v>
      </c>
      <c r="W10" s="14">
        <f>'[1]Раздел I. А'!$AY21+'[1]Раздел I. А'!$AY29+'[1]Раздел I. А'!$AY38+'[1]Раздел I. А'!$AY47</f>
        <v>0</v>
      </c>
      <c r="X10" s="15">
        <f>'[1]Раздел I. А'!$AZ21+'[1]Раздел I. А'!$AZ29+'[1]Раздел I. А'!$AZ38+'[1]Раздел I. А'!$AZ47</f>
        <v>0</v>
      </c>
      <c r="Y10" s="19">
        <f t="shared" si="3"/>
        <v>0</v>
      </c>
      <c r="Z10" s="14">
        <f>'[1]Раздел I. А'!$BY21+'[1]Раздел I. А'!$BY29+'[1]Раздел I. А'!$BY38+'[1]Раздел I. А'!$BY47</f>
        <v>0</v>
      </c>
      <c r="AA10" s="14">
        <f>'[1]Раздел I. А'!$BZ21+'[1]Раздел I. А'!$BZ29+'[1]Раздел I. А'!$BZ38+'[1]Раздел I. А'!$BZ47</f>
        <v>0</v>
      </c>
      <c r="AB10" s="14">
        <f>'[1]Раздел I. А'!$CA21+'[1]Раздел I. А'!$CA29+'[1]Раздел I. А'!$CA38+'[1]Раздел I. А'!$CA47</f>
        <v>0</v>
      </c>
      <c r="AC10" s="15">
        <f>'[1]Раздел I. А'!$CB21+'[1]Раздел I. А'!$CB29+'[1]Раздел I. А'!$CB38+'[1]Раздел I. А'!$CB47</f>
        <v>0</v>
      </c>
    </row>
    <row r="11" spans="1:29" ht="15" hidden="1" customHeight="1" outlineLevel="1" x14ac:dyDescent="0.25">
      <c r="A11" s="72"/>
      <c r="B11" s="16" t="s">
        <v>19</v>
      </c>
      <c r="C11" s="17">
        <f t="shared" si="4"/>
        <v>11238.195</v>
      </c>
      <c r="D11" s="18"/>
      <c r="E11" s="18">
        <f t="shared" si="5"/>
        <v>5519.3909999999996</v>
      </c>
      <c r="F11" s="12">
        <f>'[1]Раздел I. А'!$G22+'[1]Раздел I. А'!$G30+'[1]Раздел I. А'!$G39+'[1]Раздел I. А'!$G48</f>
        <v>156.77099999999999</v>
      </c>
      <c r="G11" s="12">
        <f>'[1]Раздел I. А'!$H22+'[1]Раздел I. А'!$H30+'[1]Раздел I. А'!$H39+'[1]Раздел I. А'!$H48</f>
        <v>44.335999999999999</v>
      </c>
      <c r="H11" s="12">
        <f>'[1]Раздел I. А'!$I22+'[1]Раздел I. А'!$I30+'[1]Раздел I. А'!$I39+'[1]Раздел I. А'!$I48</f>
        <v>3961.7649999999999</v>
      </c>
      <c r="I11" s="12">
        <f>'[1]Раздел I. А'!$J22+'[1]Раздел I. А'!$J30+'[1]Раздел I. А'!$J39+'[1]Раздел I. А'!$J48</f>
        <v>1356.519</v>
      </c>
      <c r="J11" s="18">
        <f t="shared" si="0"/>
        <v>5233.6969999999992</v>
      </c>
      <c r="K11" s="12">
        <f>'[1]Раздел I. А'!$AI22+'[1]Раздел I. А'!$AI30+'[1]Раздел I. А'!$AI39+'[1]Раздел I. А'!$AI48</f>
        <v>0</v>
      </c>
      <c r="L11" s="12">
        <f>'[1]Раздел I. А'!$AJ22+'[1]Раздел I. А'!$AJ30+'[1]Раздел I. А'!$AJ39+'[1]Раздел I. А'!$AJ48</f>
        <v>2170.08</v>
      </c>
      <c r="M11" s="12">
        <f>'[1]Раздел I. А'!$AK22+'[1]Раздел I. А'!$AK30+'[1]Раздел I. А'!$AK39+'[1]Раздел I. А'!$AK48</f>
        <v>3061.4</v>
      </c>
      <c r="N11" s="12">
        <f>'[1]Раздел I. А'!$AL22+'[1]Раздел I. А'!$AL30+'[1]Раздел I. А'!$AL39+'[1]Раздел I. А'!$AL48</f>
        <v>2.2170000000000001</v>
      </c>
      <c r="O11" s="18">
        <f t="shared" si="1"/>
        <v>485.10699999999997</v>
      </c>
      <c r="P11" s="12">
        <f>'[1]Раздел I. А'!$BK22+'[1]Раздел I. А'!$BK30+'[1]Раздел I. А'!$BK39+'[1]Раздел I. А'!$BK48</f>
        <v>357.76</v>
      </c>
      <c r="Q11" s="12">
        <f>'[1]Раздел I. А'!$BL22+'[1]Раздел I. А'!$BL30+'[1]Раздел I. А'!$BL39+'[1]Раздел I. А'!$BL48</f>
        <v>33.24</v>
      </c>
      <c r="R11" s="12">
        <f>'[1]Раздел I. А'!$BM22+'[1]Раздел I. А'!$BM30+'[1]Раздел I. А'!$BM39+'[1]Раздел I. А'!$BM48</f>
        <v>3.476</v>
      </c>
      <c r="S11" s="12">
        <f>'[1]Раздел I. А'!$BN22+'[1]Раздел I. А'!$BN30+'[1]Раздел I. А'!$BN39+'[1]Раздел I. А'!$BN48</f>
        <v>90.631</v>
      </c>
      <c r="T11" s="19">
        <f t="shared" si="2"/>
        <v>7.04</v>
      </c>
      <c r="U11" s="14">
        <f>'[1]Раздел I. А'!$AW22+'[1]Раздел I. А'!$AW30+'[1]Раздел I. А'!$AW39+'[1]Раздел I. А'!$AW48</f>
        <v>0</v>
      </c>
      <c r="V11" s="14">
        <f>'[1]Раздел I. А'!$AX22+'[1]Раздел I. А'!$AX30+'[1]Раздел I. А'!$AX39+'[1]Раздел I. А'!$AX48</f>
        <v>2.9169999999999998</v>
      </c>
      <c r="W11" s="14">
        <f>'[1]Раздел I. А'!$AY22+'[1]Раздел I. А'!$AY30+'[1]Раздел I. А'!$AY39+'[1]Раздел I. А'!$AY48</f>
        <v>4.12</v>
      </c>
      <c r="X11" s="15">
        <f>'[1]Раздел I. А'!$AZ22+'[1]Раздел I. А'!$AZ30+'[1]Раздел I. А'!$AZ39+'[1]Раздел I. А'!$AZ48</f>
        <v>3.0000000000000001E-3</v>
      </c>
      <c r="Y11" s="19">
        <f t="shared" si="3"/>
        <v>0.65800000000000003</v>
      </c>
      <c r="Z11" s="14">
        <f>'[1]Раздел I. А'!$BY22+'[1]Раздел I. А'!$BY30+'[1]Раздел I. А'!$BY39+'[1]Раздел I. А'!$BY48</f>
        <v>0.48099999999999998</v>
      </c>
      <c r="AA11" s="14">
        <f>'[1]Раздел I. А'!$BZ22+'[1]Раздел I. А'!$BZ30+'[1]Раздел I. А'!$BZ39+'[1]Раздел I. А'!$BZ48</f>
        <v>4.4999999999999998E-2</v>
      </c>
      <c r="AB11" s="14">
        <f>'[1]Раздел I. А'!$CA22+'[1]Раздел I. А'!$CA30+'[1]Раздел I. А'!$CA39+'[1]Раздел I. А'!$CA48</f>
        <v>5.0000000000000001E-3</v>
      </c>
      <c r="AC11" s="15">
        <f>'[1]Раздел I. А'!$CB22+'[1]Раздел I. А'!$CB30+'[1]Раздел I. А'!$CB39+'[1]Раздел I. А'!$CB48</f>
        <v>0.127</v>
      </c>
    </row>
    <row r="12" spans="1:29" collapsed="1" x14ac:dyDescent="0.25">
      <c r="A12" s="72"/>
      <c r="B12" s="16" t="s">
        <v>20</v>
      </c>
      <c r="C12" s="17">
        <f t="shared" si="4"/>
        <v>823.3</v>
      </c>
      <c r="D12" s="18"/>
      <c r="E12" s="18">
        <f t="shared" si="5"/>
        <v>62</v>
      </c>
      <c r="F12" s="12">
        <f>'[1]Раздел I. А'!$G23+'[1]Раздел I. А'!$G31+'[1]Раздел I. А'!$G40+'[1]Раздел I. А'!$G49</f>
        <v>0</v>
      </c>
      <c r="G12" s="12">
        <f>'[1]Раздел I. А'!$H23+'[1]Раздел I. А'!$H31+'[1]Раздел I. А'!$H40+'[1]Раздел I. А'!$H49</f>
        <v>0</v>
      </c>
      <c r="H12" s="12">
        <f>'[1]Раздел I. А'!$I23+'[1]Раздел I. А'!$I31+'[1]Раздел I. А'!$I40+'[1]Раздел I. А'!$I49-H24</f>
        <v>42.55</v>
      </c>
      <c r="I12" s="12">
        <f>'[1]Раздел I. А'!$J23+'[1]Раздел I. А'!$J31+'[1]Раздел I. А'!$J40+'[1]Раздел I. А'!$J49-I24</f>
        <v>19.45</v>
      </c>
      <c r="J12" s="18">
        <f t="shared" si="0"/>
        <v>351</v>
      </c>
      <c r="K12" s="12">
        <f>'[1]Раздел I. А'!$AI23+'[1]Раздел I. А'!$AI31+'[1]Раздел I. А'!$AI40+'[1]Раздел I. А'!$AI49</f>
        <v>351</v>
      </c>
      <c r="L12" s="12">
        <f>'[1]Раздел I. А'!$AJ23+'[1]Раздел I. А'!$AJ31+'[1]Раздел I. А'!$AJ40+'[1]Раздел I. А'!$AJ49</f>
        <v>0</v>
      </c>
      <c r="M12" s="12">
        <f>'[1]Раздел I. А'!$AK23+'[1]Раздел I. А'!$AK31+'[1]Раздел I. А'!$AK40+'[1]Раздел I. А'!$AK49</f>
        <v>0</v>
      </c>
      <c r="N12" s="12">
        <f>'[1]Раздел I. А'!$AL23+'[1]Раздел I. А'!$AL31+'[1]Раздел I. А'!$AL40+'[1]Раздел I. А'!$AL49</f>
        <v>0</v>
      </c>
      <c r="O12" s="18">
        <f t="shared" si="1"/>
        <v>410.3</v>
      </c>
      <c r="P12" s="12">
        <f>'[1]Раздел I. А'!$BK23+'[1]Раздел I. А'!$BK31+'[1]Раздел I. А'!$BK40+'[1]Раздел I. А'!$BK49</f>
        <v>410.3</v>
      </c>
      <c r="Q12" s="12">
        <f>'[1]Раздел I. А'!$BL23+'[1]Раздел I. А'!$BL31+'[1]Раздел I. А'!$BL40+'[1]Раздел I. А'!$BL49</f>
        <v>0</v>
      </c>
      <c r="R12" s="12">
        <f>'[1]Раздел I. А'!$BM23+'[1]Раздел I. А'!$BM31+'[1]Раздел I. А'!$BM40+'[1]Раздел I. А'!$BM49</f>
        <v>0</v>
      </c>
      <c r="S12" s="12">
        <f>'[1]Раздел I. А'!$BN23+'[1]Раздел I. А'!$BN31+'[1]Раздел I. А'!$BN40+'[1]Раздел I. А'!$BN49</f>
        <v>0</v>
      </c>
      <c r="T12" s="19">
        <f t="shared" si="2"/>
        <v>0.47199999999999998</v>
      </c>
      <c r="U12" s="14">
        <f>'[1]Раздел I. А'!$AW23+'[1]Раздел I. А'!$AW31+'[1]Раздел I. А'!$AW40+'[1]Раздел I. А'!$AW49</f>
        <v>0.47199999999999998</v>
      </c>
      <c r="V12" s="14">
        <f>'[1]Раздел I. А'!$AX23+'[1]Раздел I. А'!$AX31+'[1]Раздел I. А'!$AX40+'[1]Раздел I. А'!$AX49</f>
        <v>0</v>
      </c>
      <c r="W12" s="14">
        <f>'[1]Раздел I. А'!$AY23+'[1]Раздел I. А'!$AY31+'[1]Раздел I. А'!$AY40+'[1]Раздел I. А'!$AY49</f>
        <v>0</v>
      </c>
      <c r="X12" s="15">
        <f>'[1]Раздел I. А'!$AZ23+'[1]Раздел I. А'!$AZ31+'[1]Раздел I. А'!$AZ40+'[1]Раздел I. А'!$AZ49</f>
        <v>0</v>
      </c>
      <c r="Y12" s="19">
        <f t="shared" si="3"/>
        <v>0.55200000000000005</v>
      </c>
      <c r="Z12" s="14">
        <f>'[1]Раздел I. А'!$BY23+'[1]Раздел I. А'!$BY31+'[1]Раздел I. А'!$BY40+'[1]Раздел I. А'!$BY49</f>
        <v>0.55200000000000005</v>
      </c>
      <c r="AA12" s="14">
        <f>'[1]Раздел I. А'!$BZ23+'[1]Раздел I. А'!$BZ31+'[1]Раздел I. А'!$BZ40+'[1]Раздел I. А'!$BZ49</f>
        <v>0</v>
      </c>
      <c r="AB12" s="14">
        <f>'[1]Раздел I. А'!$CA23+'[1]Раздел I. А'!$CA31+'[1]Раздел I. А'!$CA40+'[1]Раздел I. А'!$CA49</f>
        <v>0</v>
      </c>
      <c r="AC12" s="15">
        <f>'[1]Раздел I. А'!$CB23+'[1]Раздел I. А'!$CB31+'[1]Раздел I. А'!$CB40+'[1]Раздел I. А'!$CB49</f>
        <v>0</v>
      </c>
    </row>
    <row r="13" spans="1:29" x14ac:dyDescent="0.25">
      <c r="A13" s="72"/>
      <c r="B13" s="16" t="s">
        <v>21</v>
      </c>
      <c r="C13" s="17">
        <f t="shared" si="4"/>
        <v>5790.8110000000006</v>
      </c>
      <c r="D13" s="18"/>
      <c r="E13" s="18">
        <f t="shared" si="5"/>
        <v>5288.4140000000007</v>
      </c>
      <c r="F13" s="12">
        <f>'[1]Раздел I. А'!$G24+'[1]Раздел I. А'!$G32+'[1]Раздел I. А'!$G41+'[1]Раздел I. А'!$G50</f>
        <v>53.015999999999998</v>
      </c>
      <c r="G13" s="12">
        <f>'[1]Раздел I. А'!$H24+'[1]Раздел I. А'!$H32+'[1]Раздел I. А'!$H41+'[1]Раздел I. А'!$H50</f>
        <v>42</v>
      </c>
      <c r="H13" s="12">
        <f>'[1]Раздел I. А'!$I24+'[1]Раздел I. А'!$I32+'[1]Раздел I. А'!$I41+'[1]Раздел I. А'!$I50</f>
        <v>3683.2930000000001</v>
      </c>
      <c r="I13" s="12">
        <f>'[1]Раздел I. А'!$J24+'[1]Раздел I. А'!$J32+'[1]Раздел I. А'!$J41+'[1]Раздел I. А'!$J50</f>
        <v>1510.105</v>
      </c>
      <c r="J13" s="18">
        <f t="shared" si="0"/>
        <v>502.39699999999999</v>
      </c>
      <c r="K13" s="12">
        <f>'[1]Раздел I. А'!$AI24+'[1]Раздел I. А'!$AI32+'[1]Раздел I. А'!$AI41+'[1]Раздел I. А'!$AI50</f>
        <v>0</v>
      </c>
      <c r="L13" s="12">
        <f>'[1]Раздел I. А'!$AJ24+'[1]Раздел I. А'!$AJ32+'[1]Раздел I. А'!$AJ41+'[1]Раздел I. А'!$AJ50</f>
        <v>0</v>
      </c>
      <c r="M13" s="12">
        <f>'[1]Раздел I. А'!$AK24+'[1]Раздел I. А'!$AK32+'[1]Раздел I. А'!$AK41+'[1]Раздел I. А'!$AK50</f>
        <v>502.39699999999999</v>
      </c>
      <c r="N13" s="12">
        <f>'[1]Раздел I. А'!$AL24+'[1]Раздел I. А'!$AL32+'[1]Раздел I. А'!$AL41+'[1]Раздел I. А'!$AL50</f>
        <v>0</v>
      </c>
      <c r="O13" s="18">
        <f t="shared" si="1"/>
        <v>0</v>
      </c>
      <c r="P13" s="12">
        <f>'[1]Раздел I. А'!$BK24+'[1]Раздел I. А'!$BK32+'[1]Раздел I. А'!$BK41+'[1]Раздел I. А'!$BK50</f>
        <v>0</v>
      </c>
      <c r="Q13" s="12">
        <f>'[1]Раздел I. А'!$BL24+'[1]Раздел I. А'!$BL32+'[1]Раздел I. А'!$BL41+'[1]Раздел I. А'!$BL50</f>
        <v>0</v>
      </c>
      <c r="R13" s="12">
        <f>'[1]Раздел I. А'!$BM24+'[1]Раздел I. А'!$BM32+'[1]Раздел I. А'!$BM41+'[1]Раздел I. А'!$BM50</f>
        <v>0</v>
      </c>
      <c r="S13" s="12">
        <f>'[1]Раздел I. А'!$BN24+'[1]Раздел I. А'!$BN32+'[1]Раздел I. А'!$BN41+'[1]Раздел I. А'!$BN50</f>
        <v>0</v>
      </c>
      <c r="T13" s="19">
        <f t="shared" si="2"/>
        <v>0.67599999999999993</v>
      </c>
      <c r="U13" s="14">
        <f>'[1]Раздел I. А'!$AW24+'[1]Раздел I. А'!$AW32+'[1]Раздел I. А'!$AW41+'[1]Раздел I. А'!$AW50</f>
        <v>0</v>
      </c>
      <c r="V13" s="14">
        <f>'[1]Раздел I. А'!$AX24+'[1]Раздел I. А'!$AX32+'[1]Раздел I. А'!$AX41+'[1]Раздел I. А'!$AX50</f>
        <v>0</v>
      </c>
      <c r="W13" s="14">
        <f>'[1]Раздел I. А'!$AY24+'[1]Раздел I. А'!$AY32+'[1]Раздел I. А'!$AY41+'[1]Раздел I. А'!$AY50</f>
        <v>0.67599999999999993</v>
      </c>
      <c r="X13" s="15">
        <f>'[1]Раздел I. А'!$AZ24+'[1]Раздел I. А'!$AZ32+'[1]Раздел I. А'!$AZ41+'[1]Раздел I. А'!$AZ50</f>
        <v>0</v>
      </c>
      <c r="Y13" s="19">
        <f t="shared" si="3"/>
        <v>0</v>
      </c>
      <c r="Z13" s="14">
        <f>'[1]Раздел I. А'!$BY24+'[1]Раздел I. А'!$BY32+'[1]Раздел I. А'!$BY41+'[1]Раздел I. А'!$BY50</f>
        <v>0</v>
      </c>
      <c r="AA13" s="14">
        <f>'[1]Раздел I. А'!$BZ24+'[1]Раздел I. А'!$BZ32+'[1]Раздел I. А'!$BZ41+'[1]Раздел I. А'!$BZ50</f>
        <v>0</v>
      </c>
      <c r="AB13" s="14">
        <f>'[1]Раздел I. А'!$CA24+'[1]Раздел I. А'!$CA32+'[1]Раздел I. А'!$CA41+'[1]Раздел I. А'!$CA50</f>
        <v>0</v>
      </c>
      <c r="AC13" s="15">
        <f>'[1]Раздел I. А'!$CB24+'[1]Раздел I. А'!$CB32+'[1]Раздел I. А'!$CB41+'[1]Раздел I. А'!$CB50</f>
        <v>0</v>
      </c>
    </row>
    <row r="14" spans="1:29" x14ac:dyDescent="0.25">
      <c r="A14" s="72"/>
      <c r="B14" s="16" t="s">
        <v>22</v>
      </c>
      <c r="C14" s="17">
        <f t="shared" si="4"/>
        <v>-94.281999999999996</v>
      </c>
      <c r="D14" s="18"/>
      <c r="E14" s="18">
        <f t="shared" si="5"/>
        <v>-94.281999999999996</v>
      </c>
      <c r="F14" s="12">
        <f>'[1]Раздел I. А'!$G25+'[1]Раздел I. А'!$G33+'[1]Раздел I. А'!$G42+'[1]Раздел I. А'!$G51</f>
        <v>0</v>
      </c>
      <c r="G14" s="12">
        <f>'[1]Раздел I. А'!$H25+'[1]Раздел I. А'!$H33+'[1]Раздел I. А'!$H42+'[1]Раздел I. А'!$H51</f>
        <v>0</v>
      </c>
      <c r="H14" s="12">
        <f>'[1]Раздел I. А'!$I25+'[1]Раздел I. А'!$I33+'[1]Раздел I. А'!$I42+'[1]Раздел I. А'!$I51-H26</f>
        <v>0</v>
      </c>
      <c r="I14" s="12">
        <f>'[1]Раздел I. А'!$J25+'[1]Раздел I. А'!$J33+'[1]Раздел I. А'!$J42+'[1]Раздел I. А'!$J51-I26</f>
        <v>-94.281999999999996</v>
      </c>
      <c r="J14" s="18">
        <f t="shared" si="0"/>
        <v>0</v>
      </c>
      <c r="K14" s="12">
        <f>'[1]Раздел I. А'!$AI25+'[1]Раздел I. А'!$AI33+'[1]Раздел I. А'!$AI42+'[1]Раздел I. А'!$AI51</f>
        <v>0</v>
      </c>
      <c r="L14" s="12">
        <f>'[1]Раздел I. А'!$AJ25+'[1]Раздел I. А'!$AJ33+'[1]Раздел I. А'!$AJ42+'[1]Раздел I. А'!$AJ51</f>
        <v>0</v>
      </c>
      <c r="M14" s="12">
        <f>'[1]Раздел I. А'!$AK25+'[1]Раздел I. А'!$AK33+'[1]Раздел I. А'!$AK42+'[1]Раздел I. А'!$AK51</f>
        <v>0</v>
      </c>
      <c r="N14" s="12">
        <f>'[1]Раздел I. А'!$AL25+'[1]Раздел I. А'!$AL33+'[1]Раздел I. А'!$AL42+'[1]Раздел I. А'!$AL51</f>
        <v>0</v>
      </c>
      <c r="O14" s="18">
        <f t="shared" si="1"/>
        <v>0</v>
      </c>
      <c r="P14" s="12">
        <f>'[1]Раздел I. А'!$BK25+'[1]Раздел I. А'!$BK33+'[1]Раздел I. А'!$BK42+'[1]Раздел I. А'!$BK51</f>
        <v>0</v>
      </c>
      <c r="Q14" s="12">
        <f>'[1]Раздел I. А'!$BL25+'[1]Раздел I. А'!$BL33+'[1]Раздел I. А'!$BL42+'[1]Раздел I. А'!$BL51</f>
        <v>0</v>
      </c>
      <c r="R14" s="12">
        <f>'[1]Раздел I. А'!$BM25+'[1]Раздел I. А'!$BM33+'[1]Раздел I. А'!$BM42+'[1]Раздел I. А'!$BM51</f>
        <v>0</v>
      </c>
      <c r="S14" s="12">
        <f>'[1]Раздел I. А'!$BN25+'[1]Раздел I. А'!$BN33+'[1]Раздел I. А'!$BN42+'[1]Раздел I. А'!$BN51</f>
        <v>0</v>
      </c>
      <c r="T14" s="19">
        <f t="shared" si="2"/>
        <v>0</v>
      </c>
      <c r="U14" s="14">
        <f>'[1]Раздел I. А'!$AW25+'[1]Раздел I. А'!$AW33+'[1]Раздел I. А'!$AW42+'[1]Раздел I. А'!$AW51</f>
        <v>0</v>
      </c>
      <c r="V14" s="14">
        <f>'[1]Раздел I. А'!$AX25+'[1]Раздел I. А'!$AX33+'[1]Раздел I. А'!$AX42+'[1]Раздел I. А'!$AX51</f>
        <v>0</v>
      </c>
      <c r="W14" s="14">
        <f>'[1]Раздел I. А'!$AY25+'[1]Раздел I. А'!$AY33+'[1]Раздел I. А'!$AY42+'[1]Раздел I. А'!$AY51</f>
        <v>0</v>
      </c>
      <c r="X14" s="15">
        <f>'[1]Раздел I. А'!$AZ25+'[1]Раздел I. А'!$AZ33+'[1]Раздел I. А'!$AZ42+'[1]Раздел I. А'!$AZ51</f>
        <v>0</v>
      </c>
      <c r="Y14" s="19">
        <f t="shared" si="3"/>
        <v>0</v>
      </c>
      <c r="Z14" s="14">
        <f>'[1]Раздел I. А'!$BY25+'[1]Раздел I. А'!$BY33+'[1]Раздел I. А'!$BY42+'[1]Раздел I. А'!$BY51</f>
        <v>0</v>
      </c>
      <c r="AA14" s="14">
        <f>'[1]Раздел I. А'!$BZ25+'[1]Раздел I. А'!$BZ33+'[1]Раздел I. А'!$BZ42+'[1]Раздел I. А'!$BZ51</f>
        <v>0</v>
      </c>
      <c r="AB14" s="14">
        <f>'[1]Раздел I. А'!$CA25+'[1]Раздел I. А'!$CA33+'[1]Раздел I. А'!$CA42+'[1]Раздел I. А'!$CA51</f>
        <v>0</v>
      </c>
      <c r="AC14" s="15">
        <f>'[1]Раздел I. А'!$CB25+'[1]Раздел I. А'!$CB33+'[1]Раздел I. А'!$CB42+'[1]Раздел I. А'!$CB51</f>
        <v>0</v>
      </c>
    </row>
    <row r="15" spans="1:29" x14ac:dyDescent="0.25">
      <c r="A15" s="72"/>
      <c r="B15" s="16" t="s">
        <v>23</v>
      </c>
      <c r="C15" s="17">
        <f t="shared" si="4"/>
        <v>114533.24099999999</v>
      </c>
      <c r="D15" s="18"/>
      <c r="E15" s="18">
        <f t="shared" si="5"/>
        <v>98253.03899999999</v>
      </c>
      <c r="F15" s="12">
        <f>'[1]Раздел I. А'!$G26+'[1]Раздел I. А'!$G34+'[1]Раздел I. А'!$G43+'[1]Раздел I. А'!$G52</f>
        <v>86034.89499999999</v>
      </c>
      <c r="G15" s="12">
        <f>'[1]Раздел I. А'!$H26+'[1]Раздел I. А'!$H34+'[1]Раздел I. А'!$H43+'[1]Раздел I. А'!$H52</f>
        <v>86.335999999999999</v>
      </c>
      <c r="H15" s="12">
        <f>'[1]Раздел I. А'!$I26+'[1]Раздел I. А'!$I34+'[1]Раздел I. А'!$I43+'[1]Раздел I. А'!$I52</f>
        <v>9176.780999999999</v>
      </c>
      <c r="I15" s="12">
        <f>'[1]Раздел I. А'!$J26+'[1]Раздел I. А'!$J34+'[1]Раздел I. А'!$J43+'[1]Раздел I. А'!$J52</f>
        <v>2955.027</v>
      </c>
      <c r="J15" s="18">
        <f t="shared" si="0"/>
        <v>13933.844999999999</v>
      </c>
      <c r="K15" s="12">
        <f>'[1]Раздел I. А'!$AI26+'[1]Раздел I. А'!$AI34+'[1]Раздел I. А'!$AI43+'[1]Раздел I. А'!$AI52</f>
        <v>2360.4</v>
      </c>
      <c r="L15" s="12">
        <f>'[1]Раздел I. А'!$AJ26+'[1]Раздел I. А'!$AJ34+'[1]Раздел I. А'!$AJ43+'[1]Раздел I. А'!$AJ52</f>
        <v>4340.16</v>
      </c>
      <c r="M15" s="12">
        <f>'[1]Раздел I. А'!$AK26+'[1]Раздел I. А'!$AK34+'[1]Раздел I. А'!$AK43+'[1]Раздел I. А'!$AK52</f>
        <v>7231.0679999999993</v>
      </c>
      <c r="N15" s="12">
        <f>'[1]Раздел I. А'!$AL26+'[1]Раздел I. А'!$AL34+'[1]Раздел I. А'!$AL43+'[1]Раздел I. А'!$AL52</f>
        <v>2.2170000000000001</v>
      </c>
      <c r="O15" s="18">
        <f t="shared" si="1"/>
        <v>2346.3569999999995</v>
      </c>
      <c r="P15" s="12">
        <f>'[1]Раздел I. А'!$BK26+'[1]Раздел I. А'!$BK34+'[1]Раздел I. А'!$BK43+'[1]Раздел I. А'!$BK52</f>
        <v>1908.12</v>
      </c>
      <c r="Q15" s="12">
        <f>'[1]Раздел I. А'!$BL26+'[1]Раздел I. А'!$BL34+'[1]Раздел I. А'!$BL43+'[1]Раздел I. А'!$BL52</f>
        <v>96.096000000000004</v>
      </c>
      <c r="R15" s="12">
        <f>'[1]Раздел I. А'!$BM26+'[1]Раздел I. А'!$BM34+'[1]Раздел I. А'!$BM43+'[1]Раздел I. А'!$BM52</f>
        <v>251.51</v>
      </c>
      <c r="S15" s="12">
        <f>'[1]Раздел I. А'!$BN26+'[1]Раздел I. А'!$BN34+'[1]Раздел I. А'!$BN43+'[1]Раздел I. А'!$BN52</f>
        <v>90.631</v>
      </c>
      <c r="T15" s="19">
        <f t="shared" si="2"/>
        <v>19.951000000000001</v>
      </c>
      <c r="U15" s="14">
        <f>'[1]Раздел I. А'!$AW26+'[1]Раздел I. А'!$AW34+'[1]Раздел I. А'!$AW43+'[1]Раздел I. А'!$AW52</f>
        <v>4.298</v>
      </c>
      <c r="V15" s="14">
        <f>'[1]Раздел I. А'!$AX26+'[1]Раздел I. А'!$AX34+'[1]Раздел I. А'!$AX43+'[1]Раздел I. А'!$AX52</f>
        <v>5.8339999999999996</v>
      </c>
      <c r="W15" s="14">
        <f>'[1]Раздел I. А'!$AY26+'[1]Раздел I. А'!$AY34+'[1]Раздел I. А'!$AY43+'[1]Раздел I. А'!$AY52</f>
        <v>9.8159999999999989</v>
      </c>
      <c r="X15" s="15">
        <f>'[1]Раздел I. А'!$AZ26+'[1]Раздел I. А'!$AZ34+'[1]Раздел I. А'!$AZ43+'[1]Раздел I. А'!$AZ52</f>
        <v>3.0000000000000001E-3</v>
      </c>
      <c r="Y15" s="19">
        <f t="shared" si="3"/>
        <v>3.0779999999999994</v>
      </c>
      <c r="Z15" s="14">
        <f>'[1]Раздел I. А'!$BY26+'[1]Раздел I. А'!$BY34+'[1]Раздел I. А'!$BY43+'[1]Раздел I. А'!$BY52</f>
        <v>2.5659999999999998</v>
      </c>
      <c r="AA15" s="14">
        <f>'[1]Раздел I. А'!$BZ26+'[1]Раздел I. А'!$BZ34+'[1]Раздел I. А'!$BZ43+'[1]Раздел I. А'!$BZ52</f>
        <v>0.13</v>
      </c>
      <c r="AB15" s="14">
        <f>'[1]Раздел I. А'!$CA26+'[1]Раздел I. А'!$CA34+'[1]Раздел I. А'!$CA43+'[1]Раздел I. А'!$CA52</f>
        <v>0.255</v>
      </c>
      <c r="AC15" s="15">
        <f>'[1]Раздел I. А'!$CB26+'[1]Раздел I. А'!$CB34+'[1]Раздел I. А'!$CB43+'[1]Раздел I. А'!$CB52</f>
        <v>0.127</v>
      </c>
    </row>
    <row r="16" spans="1:29" x14ac:dyDescent="0.25">
      <c r="A16" s="72"/>
      <c r="B16" s="20" t="s">
        <v>24</v>
      </c>
      <c r="C16" s="21">
        <f>E16+J16+D16+O16</f>
        <v>13183.487000000001</v>
      </c>
      <c r="D16" s="22">
        <f>'[1]Раздел I. В'!$F$21+'[1]Раздел I. В'!$F$24+'[1]Раздел I. В'!$F$27+'[1]Раздел I. В'!$F$30</f>
        <v>13183.487000000001</v>
      </c>
      <c r="E16" s="22">
        <f t="shared" si="5"/>
        <v>0</v>
      </c>
      <c r="F16" s="23"/>
      <c r="G16" s="23"/>
      <c r="H16" s="23"/>
      <c r="I16" s="23"/>
      <c r="J16" s="22">
        <f t="shared" si="0"/>
        <v>0</v>
      </c>
      <c r="K16" s="23"/>
      <c r="L16" s="23"/>
      <c r="M16" s="23"/>
      <c r="N16" s="23"/>
      <c r="O16" s="22">
        <f t="shared" si="1"/>
        <v>0</v>
      </c>
      <c r="P16" s="23"/>
      <c r="Q16" s="23"/>
      <c r="R16" s="23"/>
      <c r="S16" s="23"/>
      <c r="T16" s="24"/>
      <c r="U16" s="25"/>
      <c r="V16" s="25"/>
      <c r="W16" s="25"/>
      <c r="X16" s="26"/>
      <c r="Y16" s="27"/>
      <c r="Z16" s="28"/>
      <c r="AA16" s="28"/>
      <c r="AB16" s="28"/>
      <c r="AC16" s="29"/>
    </row>
    <row r="17" spans="1:29" x14ac:dyDescent="0.25">
      <c r="A17" s="72"/>
      <c r="B17" s="20" t="s">
        <v>25</v>
      </c>
      <c r="C17" s="21">
        <f t="shared" ref="C17:C19" si="6">E17+J17+D17+O17</f>
        <v>123.248</v>
      </c>
      <c r="D17" s="22">
        <f>'[1]Раздел I. В'!$F$33</f>
        <v>123.248</v>
      </c>
      <c r="E17" s="22">
        <f t="shared" si="5"/>
        <v>0</v>
      </c>
      <c r="F17" s="23"/>
      <c r="G17" s="23"/>
      <c r="H17" s="23"/>
      <c r="I17" s="23"/>
      <c r="J17" s="22">
        <f t="shared" si="0"/>
        <v>0</v>
      </c>
      <c r="K17" s="23"/>
      <c r="L17" s="23"/>
      <c r="M17" s="23"/>
      <c r="N17" s="23"/>
      <c r="O17" s="22">
        <f t="shared" si="1"/>
        <v>0</v>
      </c>
      <c r="P17" s="23"/>
      <c r="Q17" s="23"/>
      <c r="R17" s="23"/>
      <c r="S17" s="23"/>
      <c r="T17" s="24"/>
      <c r="U17" s="25"/>
      <c r="V17" s="25"/>
      <c r="W17" s="25"/>
      <c r="X17" s="26"/>
      <c r="Y17" s="27"/>
      <c r="Z17" s="28"/>
      <c r="AA17" s="28"/>
      <c r="AB17" s="28"/>
      <c r="AC17" s="29"/>
    </row>
    <row r="18" spans="1:29" ht="15" hidden="1" customHeight="1" outlineLevel="1" x14ac:dyDescent="0.25">
      <c r="A18" s="72"/>
      <c r="B18" s="16" t="s">
        <v>26</v>
      </c>
      <c r="C18" s="21">
        <f t="shared" si="6"/>
        <v>-21.341000000000001</v>
      </c>
      <c r="D18" s="22">
        <f>'[1]Раздел I. В'!$F$36-D30</f>
        <v>-21.341000000000001</v>
      </c>
      <c r="E18" s="22">
        <f t="shared" si="5"/>
        <v>0</v>
      </c>
      <c r="F18" s="30"/>
      <c r="G18" s="30"/>
      <c r="H18" s="30"/>
      <c r="I18" s="30"/>
      <c r="J18" s="18">
        <f t="shared" si="0"/>
        <v>0</v>
      </c>
      <c r="K18" s="30"/>
      <c r="L18" s="30"/>
      <c r="M18" s="30"/>
      <c r="N18" s="30"/>
      <c r="O18" s="18">
        <f t="shared" si="1"/>
        <v>0</v>
      </c>
      <c r="P18" s="30"/>
      <c r="Q18" s="30"/>
      <c r="R18" s="30"/>
      <c r="S18" s="30"/>
      <c r="T18" s="31"/>
      <c r="U18" s="32"/>
      <c r="V18" s="32"/>
      <c r="W18" s="32"/>
      <c r="X18" s="33"/>
      <c r="Y18" s="34"/>
      <c r="Z18" s="35"/>
      <c r="AA18" s="35"/>
      <c r="AB18" s="35"/>
      <c r="AC18" s="36"/>
    </row>
    <row r="19" spans="1:29" ht="15" hidden="1" customHeight="1" outlineLevel="1" x14ac:dyDescent="0.25">
      <c r="A19" s="72"/>
      <c r="B19" s="16" t="s">
        <v>27</v>
      </c>
      <c r="C19" s="17">
        <f t="shared" si="6"/>
        <v>0</v>
      </c>
      <c r="D19" s="18"/>
      <c r="E19" s="18">
        <f t="shared" si="5"/>
        <v>0</v>
      </c>
      <c r="F19" s="30"/>
      <c r="G19" s="30"/>
      <c r="H19" s="30"/>
      <c r="I19" s="30"/>
      <c r="J19" s="18">
        <f t="shared" si="0"/>
        <v>0</v>
      </c>
      <c r="K19" s="30"/>
      <c r="L19" s="30"/>
      <c r="M19" s="30"/>
      <c r="N19" s="30"/>
      <c r="O19" s="18">
        <f t="shared" si="1"/>
        <v>0</v>
      </c>
      <c r="P19" s="30"/>
      <c r="Q19" s="30"/>
      <c r="R19" s="30"/>
      <c r="S19" s="30"/>
      <c r="T19" s="31"/>
      <c r="U19" s="32"/>
      <c r="V19" s="32"/>
      <c r="W19" s="32"/>
      <c r="X19" s="33"/>
      <c r="Y19" s="34"/>
      <c r="Z19" s="35"/>
      <c r="AA19" s="35"/>
      <c r="AB19" s="35"/>
      <c r="AC19" s="36"/>
    </row>
    <row r="20" spans="1:29" ht="17.25" collapsed="1" thickBot="1" x14ac:dyDescent="0.35">
      <c r="A20" s="73"/>
      <c r="B20" s="37" t="s">
        <v>28</v>
      </c>
      <c r="C20" s="38">
        <f>SUM(C9:C19)</f>
        <v>145576.65899999999</v>
      </c>
      <c r="D20" s="39">
        <f>SUM(D9:D19)</f>
        <v>13285.394</v>
      </c>
      <c r="E20" s="40">
        <f>F20+G20+H20+I20</f>
        <v>109028.56199999999</v>
      </c>
      <c r="F20" s="39">
        <f>SUM(F9:F19)</f>
        <v>86244.681999999986</v>
      </c>
      <c r="G20" s="39">
        <f>SUM(G9:G19)</f>
        <v>172.672</v>
      </c>
      <c r="H20" s="39">
        <f>SUM(H9:H19)</f>
        <v>16864.388999999999</v>
      </c>
      <c r="I20" s="39">
        <f>SUM(I9:I19)</f>
        <v>5746.8189999999995</v>
      </c>
      <c r="J20" s="40">
        <f t="shared" ref="J20:AC20" si="7">SUM(J9:J19)</f>
        <v>20020.938999999998</v>
      </c>
      <c r="K20" s="39">
        <f t="shared" si="7"/>
        <v>2711.4</v>
      </c>
      <c r="L20" s="39">
        <f t="shared" si="7"/>
        <v>6510.24</v>
      </c>
      <c r="M20" s="39">
        <f t="shared" si="7"/>
        <v>10794.865</v>
      </c>
      <c r="N20" s="39">
        <f t="shared" si="7"/>
        <v>4.4340000000000002</v>
      </c>
      <c r="O20" s="40">
        <f t="shared" si="7"/>
        <v>3241.7639999999992</v>
      </c>
      <c r="P20" s="39">
        <f t="shared" si="7"/>
        <v>2676.18</v>
      </c>
      <c r="Q20" s="39">
        <f t="shared" si="7"/>
        <v>129.33600000000001</v>
      </c>
      <c r="R20" s="39">
        <f t="shared" si="7"/>
        <v>254.98599999999999</v>
      </c>
      <c r="S20" s="39">
        <f t="shared" si="7"/>
        <v>181.262</v>
      </c>
      <c r="T20" s="41">
        <f t="shared" si="7"/>
        <v>28.139000000000003</v>
      </c>
      <c r="U20" s="42">
        <f t="shared" si="7"/>
        <v>4.7699999999999996</v>
      </c>
      <c r="V20" s="42">
        <f t="shared" si="7"/>
        <v>8.7509999999999994</v>
      </c>
      <c r="W20" s="42">
        <f t="shared" si="7"/>
        <v>14.611999999999998</v>
      </c>
      <c r="X20" s="43">
        <f t="shared" si="7"/>
        <v>6.0000000000000001E-3</v>
      </c>
      <c r="Y20" s="41">
        <f t="shared" si="7"/>
        <v>4.2879999999999994</v>
      </c>
      <c r="Z20" s="42">
        <f t="shared" si="7"/>
        <v>3.5989999999999998</v>
      </c>
      <c r="AA20" s="42">
        <f t="shared" si="7"/>
        <v>0.17499999999999999</v>
      </c>
      <c r="AB20" s="42">
        <f t="shared" si="7"/>
        <v>0.26</v>
      </c>
      <c r="AC20" s="43">
        <f t="shared" si="7"/>
        <v>0.254</v>
      </c>
    </row>
    <row r="21" spans="1:29" x14ac:dyDescent="0.25">
      <c r="A21" s="71" t="s">
        <v>29</v>
      </c>
      <c r="B21" s="44" t="s">
        <v>17</v>
      </c>
      <c r="C21" s="45">
        <f t="shared" ref="C21:C31" si="8">E21+J21+D21+O21</f>
        <v>0</v>
      </c>
      <c r="D21" s="46"/>
      <c r="E21" s="46">
        <f t="shared" ref="E21:E32" si="9">F21+G21+H21+I21</f>
        <v>0</v>
      </c>
      <c r="F21" s="47"/>
      <c r="G21" s="47"/>
      <c r="H21" s="47"/>
      <c r="I21" s="47"/>
      <c r="J21" s="46">
        <f t="shared" ref="J21:J32" si="10">K21+L21+M21+N21</f>
        <v>0</v>
      </c>
      <c r="K21" s="47"/>
      <c r="L21" s="47"/>
      <c r="M21" s="47"/>
      <c r="N21" s="47"/>
      <c r="O21" s="46">
        <f t="shared" ref="O21:O32" si="11">P21+Q21+R21+S21</f>
        <v>0</v>
      </c>
      <c r="P21" s="47"/>
      <c r="Q21" s="47"/>
      <c r="R21" s="47"/>
      <c r="S21" s="47"/>
      <c r="T21" s="48"/>
      <c r="U21" s="49"/>
      <c r="V21" s="49"/>
      <c r="W21" s="49"/>
      <c r="X21" s="50"/>
      <c r="Y21" s="48"/>
      <c r="Z21" s="49"/>
      <c r="AA21" s="49"/>
      <c r="AB21" s="49"/>
      <c r="AC21" s="50"/>
    </row>
    <row r="22" spans="1:29" ht="15" hidden="1" customHeight="1" outlineLevel="1" x14ac:dyDescent="0.25">
      <c r="A22" s="72"/>
      <c r="B22" s="16" t="s">
        <v>18</v>
      </c>
      <c r="C22" s="17">
        <f t="shared" si="8"/>
        <v>0</v>
      </c>
      <c r="D22" s="51"/>
      <c r="E22" s="51">
        <f t="shared" si="9"/>
        <v>0</v>
      </c>
      <c r="F22" s="52"/>
      <c r="G22" s="52"/>
      <c r="H22" s="52"/>
      <c r="I22" s="52"/>
      <c r="J22" s="51">
        <f t="shared" si="10"/>
        <v>0</v>
      </c>
      <c r="K22" s="52"/>
      <c r="L22" s="52"/>
      <c r="M22" s="52"/>
      <c r="N22" s="52"/>
      <c r="O22" s="51">
        <f t="shared" si="11"/>
        <v>0</v>
      </c>
      <c r="P22" s="52"/>
      <c r="Q22" s="52"/>
      <c r="R22" s="52"/>
      <c r="S22" s="52"/>
      <c r="T22" s="34"/>
      <c r="U22" s="35"/>
      <c r="V22" s="35"/>
      <c r="W22" s="35"/>
      <c r="X22" s="36"/>
      <c r="Y22" s="34"/>
      <c r="Z22" s="35"/>
      <c r="AA22" s="35"/>
      <c r="AB22" s="35"/>
      <c r="AC22" s="36"/>
    </row>
    <row r="23" spans="1:29" ht="15" hidden="1" customHeight="1" outlineLevel="1" x14ac:dyDescent="0.25">
      <c r="A23" s="72"/>
      <c r="B23" s="16" t="s">
        <v>19</v>
      </c>
      <c r="C23" s="17">
        <f t="shared" si="8"/>
        <v>0</v>
      </c>
      <c r="D23" s="51"/>
      <c r="E23" s="51">
        <f t="shared" si="9"/>
        <v>0</v>
      </c>
      <c r="F23" s="52"/>
      <c r="G23" s="52"/>
      <c r="H23" s="52"/>
      <c r="I23" s="52"/>
      <c r="J23" s="51">
        <f t="shared" si="10"/>
        <v>0</v>
      </c>
      <c r="K23" s="52"/>
      <c r="L23" s="52"/>
      <c r="M23" s="52"/>
      <c r="N23" s="52"/>
      <c r="O23" s="51">
        <f t="shared" si="11"/>
        <v>0</v>
      </c>
      <c r="P23" s="52"/>
      <c r="Q23" s="52"/>
      <c r="R23" s="52"/>
      <c r="S23" s="52"/>
      <c r="T23" s="34"/>
      <c r="U23" s="35"/>
      <c r="V23" s="35"/>
      <c r="W23" s="35"/>
      <c r="X23" s="36"/>
      <c r="Y23" s="34"/>
      <c r="Z23" s="35"/>
      <c r="AA23" s="35"/>
      <c r="AB23" s="35"/>
      <c r="AC23" s="36"/>
    </row>
    <row r="24" spans="1:29" collapsed="1" x14ac:dyDescent="0.25">
      <c r="A24" s="72"/>
      <c r="B24" s="16" t="s">
        <v>20</v>
      </c>
      <c r="C24" s="17">
        <f t="shared" si="8"/>
        <v>2.5619999999999998</v>
      </c>
      <c r="D24" s="51"/>
      <c r="E24" s="51">
        <f t="shared" si="9"/>
        <v>2.5619999999999998</v>
      </c>
      <c r="F24" s="52"/>
      <c r="G24" s="52"/>
      <c r="H24" s="52"/>
      <c r="I24" s="110">
        <v>2.5619999999999998</v>
      </c>
      <c r="J24" s="51">
        <f t="shared" si="10"/>
        <v>0</v>
      </c>
      <c r="K24" s="52"/>
      <c r="L24" s="52"/>
      <c r="M24" s="52"/>
      <c r="N24" s="52"/>
      <c r="O24" s="51">
        <f t="shared" si="11"/>
        <v>0</v>
      </c>
      <c r="P24" s="52"/>
      <c r="Q24" s="52"/>
      <c r="R24" s="52"/>
      <c r="S24" s="52"/>
      <c r="T24" s="34"/>
      <c r="U24" s="35"/>
      <c r="V24" s="35"/>
      <c r="W24" s="35"/>
      <c r="X24" s="36"/>
      <c r="Y24" s="34"/>
      <c r="Z24" s="35"/>
      <c r="AA24" s="35"/>
      <c r="AB24" s="35"/>
      <c r="AC24" s="36"/>
    </row>
    <row r="25" spans="1:29" x14ac:dyDescent="0.25">
      <c r="A25" s="72"/>
      <c r="B25" s="16" t="s">
        <v>21</v>
      </c>
      <c r="C25" s="17">
        <f t="shared" si="8"/>
        <v>0</v>
      </c>
      <c r="D25" s="51"/>
      <c r="E25" s="51">
        <f t="shared" si="9"/>
        <v>0</v>
      </c>
      <c r="F25" s="52"/>
      <c r="G25" s="52"/>
      <c r="H25" s="52"/>
      <c r="I25" s="52"/>
      <c r="J25" s="51">
        <f t="shared" si="10"/>
        <v>0</v>
      </c>
      <c r="K25" s="52"/>
      <c r="L25" s="52"/>
      <c r="M25" s="52"/>
      <c r="N25" s="52"/>
      <c r="O25" s="51">
        <f t="shared" si="11"/>
        <v>0</v>
      </c>
      <c r="P25" s="52"/>
      <c r="Q25" s="52"/>
      <c r="R25" s="52"/>
      <c r="S25" s="52"/>
      <c r="T25" s="34"/>
      <c r="U25" s="35"/>
      <c r="V25" s="35"/>
      <c r="W25" s="35"/>
      <c r="X25" s="36"/>
      <c r="Y25" s="34"/>
      <c r="Z25" s="35"/>
      <c r="AA25" s="35"/>
      <c r="AB25" s="35"/>
      <c r="AC25" s="36"/>
    </row>
    <row r="26" spans="1:29" x14ac:dyDescent="0.25">
      <c r="A26" s="72"/>
      <c r="B26" s="16" t="s">
        <v>22</v>
      </c>
      <c r="C26" s="17">
        <f t="shared" si="8"/>
        <v>94.281999999999996</v>
      </c>
      <c r="D26" s="51"/>
      <c r="E26" s="51">
        <f t="shared" si="9"/>
        <v>94.281999999999996</v>
      </c>
      <c r="F26" s="52"/>
      <c r="G26" s="52"/>
      <c r="H26" s="52"/>
      <c r="I26" s="110">
        <v>94.281999999999996</v>
      </c>
      <c r="J26" s="51">
        <f t="shared" si="10"/>
        <v>0</v>
      </c>
      <c r="K26" s="52"/>
      <c r="L26" s="52"/>
      <c r="M26" s="52"/>
      <c r="N26" s="52"/>
      <c r="O26" s="51">
        <f t="shared" si="11"/>
        <v>0</v>
      </c>
      <c r="P26" s="52"/>
      <c r="Q26" s="52"/>
      <c r="R26" s="52"/>
      <c r="S26" s="52"/>
      <c r="T26" s="34"/>
      <c r="U26" s="35"/>
      <c r="V26" s="35"/>
      <c r="W26" s="35"/>
      <c r="X26" s="36"/>
      <c r="Y26" s="34"/>
      <c r="Z26" s="35"/>
      <c r="AA26" s="35"/>
      <c r="AB26" s="35"/>
      <c r="AC26" s="36"/>
    </row>
    <row r="27" spans="1:29" x14ac:dyDescent="0.25">
      <c r="A27" s="72"/>
      <c r="B27" s="16" t="s">
        <v>23</v>
      </c>
      <c r="C27" s="17">
        <f t="shared" si="8"/>
        <v>0</v>
      </c>
      <c r="D27" s="51"/>
      <c r="E27" s="51">
        <f t="shared" si="9"/>
        <v>0</v>
      </c>
      <c r="F27" s="52"/>
      <c r="G27" s="52"/>
      <c r="H27" s="52"/>
      <c r="I27" s="52"/>
      <c r="J27" s="51">
        <f t="shared" si="10"/>
        <v>0</v>
      </c>
      <c r="K27" s="52"/>
      <c r="L27" s="52"/>
      <c r="M27" s="52"/>
      <c r="N27" s="52"/>
      <c r="O27" s="51">
        <f t="shared" si="11"/>
        <v>0</v>
      </c>
      <c r="P27" s="52"/>
      <c r="Q27" s="52"/>
      <c r="R27" s="52"/>
      <c r="S27" s="52"/>
      <c r="T27" s="34"/>
      <c r="U27" s="35"/>
      <c r="V27" s="35"/>
      <c r="W27" s="35"/>
      <c r="X27" s="36"/>
      <c r="Y27" s="34"/>
      <c r="Z27" s="35"/>
      <c r="AA27" s="35"/>
      <c r="AB27" s="35"/>
      <c r="AC27" s="36"/>
    </row>
    <row r="28" spans="1:29" x14ac:dyDescent="0.25">
      <c r="A28" s="72"/>
      <c r="B28" s="20" t="s">
        <v>24</v>
      </c>
      <c r="C28" s="21">
        <f t="shared" si="8"/>
        <v>0</v>
      </c>
      <c r="D28" s="54"/>
      <c r="E28" s="53">
        <f t="shared" si="9"/>
        <v>0</v>
      </c>
      <c r="F28" s="54"/>
      <c r="G28" s="52"/>
      <c r="H28" s="54"/>
      <c r="I28" s="52"/>
      <c r="J28" s="53">
        <f t="shared" si="10"/>
        <v>0</v>
      </c>
      <c r="K28" s="54"/>
      <c r="L28" s="54"/>
      <c r="M28" s="54"/>
      <c r="N28" s="54"/>
      <c r="O28" s="53">
        <f t="shared" si="11"/>
        <v>0</v>
      </c>
      <c r="P28" s="54"/>
      <c r="Q28" s="54"/>
      <c r="R28" s="54"/>
      <c r="S28" s="54"/>
      <c r="T28" s="27"/>
      <c r="U28" s="28"/>
      <c r="V28" s="28"/>
      <c r="W28" s="28"/>
      <c r="X28" s="29"/>
      <c r="Y28" s="27"/>
      <c r="Z28" s="28"/>
      <c r="AA28" s="28"/>
      <c r="AB28" s="28"/>
      <c r="AC28" s="29"/>
    </row>
    <row r="29" spans="1:29" x14ac:dyDescent="0.25">
      <c r="A29" s="72"/>
      <c r="B29" s="20" t="s">
        <v>25</v>
      </c>
      <c r="C29" s="21">
        <f t="shared" si="8"/>
        <v>0</v>
      </c>
      <c r="D29" s="54"/>
      <c r="E29" s="53">
        <f t="shared" si="9"/>
        <v>0</v>
      </c>
      <c r="F29" s="54"/>
      <c r="G29" s="52"/>
      <c r="H29" s="54"/>
      <c r="I29" s="52"/>
      <c r="J29" s="53">
        <f t="shared" si="10"/>
        <v>0</v>
      </c>
      <c r="K29" s="54"/>
      <c r="L29" s="54"/>
      <c r="M29" s="54"/>
      <c r="N29" s="54"/>
      <c r="O29" s="53">
        <f t="shared" si="11"/>
        <v>0</v>
      </c>
      <c r="P29" s="54"/>
      <c r="Q29" s="54"/>
      <c r="R29" s="54"/>
      <c r="S29" s="54"/>
      <c r="T29" s="27"/>
      <c r="U29" s="28"/>
      <c r="V29" s="28"/>
      <c r="W29" s="28"/>
      <c r="X29" s="29"/>
      <c r="Y29" s="27"/>
      <c r="Z29" s="28"/>
      <c r="AA29" s="28"/>
      <c r="AB29" s="28"/>
      <c r="AC29" s="29"/>
    </row>
    <row r="30" spans="1:29" x14ac:dyDescent="0.25">
      <c r="A30" s="72"/>
      <c r="B30" s="16" t="s">
        <v>26</v>
      </c>
      <c r="C30" s="21">
        <f t="shared" si="8"/>
        <v>21.341000000000001</v>
      </c>
      <c r="D30" s="111">
        <f>(20175+1166)/1000</f>
        <v>21.341000000000001</v>
      </c>
      <c r="E30" s="51">
        <f t="shared" si="9"/>
        <v>0</v>
      </c>
      <c r="F30" s="52"/>
      <c r="G30" s="52"/>
      <c r="H30" s="52"/>
      <c r="I30" s="52"/>
      <c r="J30" s="51">
        <f t="shared" si="10"/>
        <v>0</v>
      </c>
      <c r="K30" s="52"/>
      <c r="L30" s="52"/>
      <c r="M30" s="52"/>
      <c r="N30" s="52"/>
      <c r="O30" s="51">
        <f t="shared" si="11"/>
        <v>0</v>
      </c>
      <c r="P30" s="52"/>
      <c r="Q30" s="52"/>
      <c r="R30" s="52"/>
      <c r="S30" s="52"/>
      <c r="T30" s="34"/>
      <c r="U30" s="35"/>
      <c r="V30" s="35"/>
      <c r="W30" s="35"/>
      <c r="X30" s="36"/>
      <c r="Y30" s="34"/>
      <c r="Z30" s="35"/>
      <c r="AA30" s="35"/>
      <c r="AB30" s="35"/>
      <c r="AC30" s="36"/>
    </row>
    <row r="31" spans="1:29" ht="15" hidden="1" customHeight="1" outlineLevel="1" x14ac:dyDescent="0.25">
      <c r="A31" s="72"/>
      <c r="B31" s="16" t="s">
        <v>27</v>
      </c>
      <c r="C31" s="17">
        <f t="shared" si="8"/>
        <v>0</v>
      </c>
      <c r="D31" s="51"/>
      <c r="E31" s="51">
        <f t="shared" si="9"/>
        <v>0</v>
      </c>
      <c r="F31" s="52"/>
      <c r="G31" s="52"/>
      <c r="H31" s="52"/>
      <c r="I31" s="52"/>
      <c r="J31" s="51">
        <f t="shared" si="10"/>
        <v>0</v>
      </c>
      <c r="K31" s="52"/>
      <c r="L31" s="52"/>
      <c r="M31" s="52"/>
      <c r="N31" s="52"/>
      <c r="O31" s="51">
        <f t="shared" si="11"/>
        <v>0</v>
      </c>
      <c r="P31" s="52"/>
      <c r="Q31" s="52"/>
      <c r="R31" s="52"/>
      <c r="S31" s="52"/>
      <c r="T31" s="34"/>
      <c r="U31" s="35"/>
      <c r="V31" s="35"/>
      <c r="W31" s="35"/>
      <c r="X31" s="36"/>
      <c r="Y31" s="34"/>
      <c r="Z31" s="35"/>
      <c r="AA31" s="35"/>
      <c r="AB31" s="35"/>
      <c r="AC31" s="36"/>
    </row>
    <row r="32" spans="1:29" ht="17.25" collapsed="1" thickBot="1" x14ac:dyDescent="0.3">
      <c r="A32" s="73"/>
      <c r="B32" s="55" t="s">
        <v>28</v>
      </c>
      <c r="C32" s="56">
        <f t="shared" ref="C32" si="12">E32+J32+D32</f>
        <v>118.185</v>
      </c>
      <c r="D32" s="57">
        <f>SUM(D21:D31)</f>
        <v>21.341000000000001</v>
      </c>
      <c r="E32" s="58">
        <f t="shared" si="9"/>
        <v>96.843999999999994</v>
      </c>
      <c r="F32" s="57">
        <f>SUM(F21:F31)</f>
        <v>0</v>
      </c>
      <c r="G32" s="57">
        <f t="shared" ref="G32:I32" si="13">SUM(G21:G31)</f>
        <v>0</v>
      </c>
      <c r="H32" s="57">
        <f t="shared" si="13"/>
        <v>0</v>
      </c>
      <c r="I32" s="59">
        <f t="shared" si="13"/>
        <v>96.843999999999994</v>
      </c>
      <c r="J32" s="60">
        <f t="shared" si="10"/>
        <v>0</v>
      </c>
      <c r="K32" s="57">
        <f t="shared" ref="K32:N32" si="14">SUM(K21:K31)</f>
        <v>0</v>
      </c>
      <c r="L32" s="57">
        <f t="shared" si="14"/>
        <v>0</v>
      </c>
      <c r="M32" s="57">
        <f t="shared" si="14"/>
        <v>0</v>
      </c>
      <c r="N32" s="57">
        <f t="shared" si="14"/>
        <v>0</v>
      </c>
      <c r="O32" s="60">
        <f t="shared" si="11"/>
        <v>0</v>
      </c>
      <c r="P32" s="57">
        <f t="shared" ref="P32:S32" si="15">SUM(P21:P31)</f>
        <v>0</v>
      </c>
      <c r="Q32" s="57">
        <f t="shared" si="15"/>
        <v>0</v>
      </c>
      <c r="R32" s="57">
        <f t="shared" si="15"/>
        <v>0</v>
      </c>
      <c r="S32" s="57">
        <f t="shared" si="15"/>
        <v>0</v>
      </c>
      <c r="T32" s="61"/>
      <c r="U32" s="62"/>
      <c r="V32" s="62"/>
      <c r="W32" s="62"/>
      <c r="X32" s="63"/>
      <c r="Y32" s="61"/>
      <c r="Z32" s="62"/>
      <c r="AA32" s="62"/>
      <c r="AB32" s="62"/>
      <c r="AC32" s="63"/>
    </row>
    <row r="33" spans="1:29" ht="17.25" thickBot="1" x14ac:dyDescent="0.35">
      <c r="A33" s="74" t="s">
        <v>30</v>
      </c>
      <c r="B33" s="75"/>
      <c r="C33" s="64">
        <f>C20+C32</f>
        <v>145694.84399999998</v>
      </c>
      <c r="D33" s="65">
        <f>D20+D32</f>
        <v>13306.735000000001</v>
      </c>
      <c r="E33" s="66">
        <f>E20+E32</f>
        <v>109125.40599999999</v>
      </c>
      <c r="F33" s="65">
        <f t="shared" ref="F33:AC33" si="16">F20+F32</f>
        <v>86244.681999999986</v>
      </c>
      <c r="G33" s="65">
        <f t="shared" si="16"/>
        <v>172.672</v>
      </c>
      <c r="H33" s="65">
        <f t="shared" si="16"/>
        <v>16864.388999999999</v>
      </c>
      <c r="I33" s="65">
        <f t="shared" si="16"/>
        <v>5843.6629999999996</v>
      </c>
      <c r="J33" s="66">
        <f t="shared" si="16"/>
        <v>20020.938999999998</v>
      </c>
      <c r="K33" s="65">
        <f t="shared" si="16"/>
        <v>2711.4</v>
      </c>
      <c r="L33" s="65">
        <f t="shared" si="16"/>
        <v>6510.24</v>
      </c>
      <c r="M33" s="65">
        <f t="shared" si="16"/>
        <v>10794.865</v>
      </c>
      <c r="N33" s="65">
        <f t="shared" si="16"/>
        <v>4.4340000000000002</v>
      </c>
      <c r="O33" s="66">
        <f t="shared" si="16"/>
        <v>3241.7639999999992</v>
      </c>
      <c r="P33" s="65">
        <f t="shared" si="16"/>
        <v>2676.18</v>
      </c>
      <c r="Q33" s="65">
        <f t="shared" si="16"/>
        <v>129.33600000000001</v>
      </c>
      <c r="R33" s="65">
        <f t="shared" si="16"/>
        <v>254.98599999999999</v>
      </c>
      <c r="S33" s="65">
        <f t="shared" si="16"/>
        <v>181.262</v>
      </c>
      <c r="T33" s="67">
        <f t="shared" si="16"/>
        <v>28.139000000000003</v>
      </c>
      <c r="U33" s="68">
        <f t="shared" si="16"/>
        <v>4.7699999999999996</v>
      </c>
      <c r="V33" s="68">
        <f t="shared" si="16"/>
        <v>8.7509999999999994</v>
      </c>
      <c r="W33" s="68">
        <f t="shared" si="16"/>
        <v>14.611999999999998</v>
      </c>
      <c r="X33" s="69">
        <f t="shared" si="16"/>
        <v>6.0000000000000001E-3</v>
      </c>
      <c r="Y33" s="67">
        <f t="shared" si="16"/>
        <v>4.2879999999999994</v>
      </c>
      <c r="Z33" s="68">
        <f t="shared" si="16"/>
        <v>3.5989999999999998</v>
      </c>
      <c r="AA33" s="68">
        <f t="shared" si="16"/>
        <v>0.17499999999999999</v>
      </c>
      <c r="AB33" s="68">
        <f t="shared" si="16"/>
        <v>0.26</v>
      </c>
      <c r="AC33" s="69">
        <f t="shared" si="16"/>
        <v>0.254</v>
      </c>
    </row>
    <row r="34" spans="1:29" x14ac:dyDescent="0.25">
      <c r="C34" s="70"/>
    </row>
  </sheetData>
  <mergeCells count="29">
    <mergeCell ref="Y4:AC4"/>
    <mergeCell ref="C5:C8"/>
    <mergeCell ref="D5:N5"/>
    <mergeCell ref="D6:D8"/>
    <mergeCell ref="Y7:Y8"/>
    <mergeCell ref="Z7:AC7"/>
    <mergeCell ref="A9:A20"/>
    <mergeCell ref="E6:I6"/>
    <mergeCell ref="J6:N6"/>
    <mergeCell ref="O6:S6"/>
    <mergeCell ref="T6:X6"/>
    <mergeCell ref="Y6:AC6"/>
    <mergeCell ref="E7:E8"/>
    <mergeCell ref="F7:I7"/>
    <mergeCell ref="J7:J8"/>
    <mergeCell ref="K7:N7"/>
    <mergeCell ref="O7:O8"/>
    <mergeCell ref="A3:A8"/>
    <mergeCell ref="B3:B8"/>
    <mergeCell ref="C3:AC3"/>
    <mergeCell ref="A21:A32"/>
    <mergeCell ref="A33:B33"/>
    <mergeCell ref="A1:W1"/>
    <mergeCell ref="A2:B2"/>
    <mergeCell ref="P7:S7"/>
    <mergeCell ref="T7:T8"/>
    <mergeCell ref="U7:X7"/>
    <mergeCell ref="C4:N4"/>
    <mergeCell ref="T4:X4"/>
  </mergeCells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Шидаков Алибек Магометович</dc:creator>
  <cp:lastModifiedBy>Шидаков Алибек Магометович</cp:lastModifiedBy>
  <dcterms:created xsi:type="dcterms:W3CDTF">2022-07-29T08:00:03Z</dcterms:created>
  <dcterms:modified xsi:type="dcterms:W3CDTF">2022-08-29T17:54:28Z</dcterms:modified>
</cp:coreProperties>
</file>