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СВОД Август" sheetId="6" r:id="rId1"/>
    <sheet name=" по 6-10" sheetId="5" r:id="rId2"/>
    <sheet name=" по 0,4" sheetId="4" r:id="rId3"/>
  </sheets>
  <definedNames>
    <definedName name="_xlnm._FilterDatabase" localSheetId="2" hidden="1">' по 0,4'!$C$21:$C$131</definedName>
    <definedName name="_xlnm._FilterDatabase" localSheetId="1" hidden="1">' по 6-10'!$C$15:$C$125</definedName>
    <definedName name="_xlnm._FilterDatabase" localSheetId="0" hidden="1">'СВОД Август'!$C$15:$C$125</definedName>
  </definedNames>
  <calcPr calcId="145621"/>
</workbook>
</file>

<file path=xl/calcChain.xml><?xml version="1.0" encoding="utf-8"?>
<calcChain xmlns="http://schemas.openxmlformats.org/spreadsheetml/2006/main">
  <c r="E111" i="6" l="1"/>
  <c r="F111" i="6"/>
  <c r="G111" i="6"/>
  <c r="H111" i="6"/>
  <c r="I111" i="6"/>
  <c r="J111" i="6"/>
  <c r="K111" i="6"/>
  <c r="E112" i="6"/>
  <c r="F112" i="6"/>
  <c r="G112" i="6"/>
  <c r="H112" i="6"/>
  <c r="I112" i="6"/>
  <c r="J112" i="6"/>
  <c r="K112" i="6"/>
  <c r="E113" i="6"/>
  <c r="F113" i="6"/>
  <c r="G113" i="6"/>
  <c r="H113" i="6"/>
  <c r="I113" i="6"/>
  <c r="J113" i="6"/>
  <c r="K113" i="6"/>
  <c r="E114" i="6"/>
  <c r="F114" i="6"/>
  <c r="G114" i="6"/>
  <c r="H114" i="6"/>
  <c r="I114" i="6"/>
  <c r="J114" i="6"/>
  <c r="K114" i="6"/>
  <c r="E115" i="6"/>
  <c r="F115" i="6"/>
  <c r="G115" i="6"/>
  <c r="H115" i="6"/>
  <c r="I115" i="6"/>
  <c r="J115" i="6"/>
  <c r="K115" i="6"/>
  <c r="E116" i="6"/>
  <c r="F116" i="6"/>
  <c r="G116" i="6"/>
  <c r="H116" i="6"/>
  <c r="I116" i="6"/>
  <c r="J116" i="6"/>
  <c r="K116" i="6"/>
  <c r="E117" i="6"/>
  <c r="F117" i="6"/>
  <c r="G117" i="6"/>
  <c r="H117" i="6"/>
  <c r="I117" i="6"/>
  <c r="J117" i="6"/>
  <c r="K117" i="6"/>
  <c r="E118" i="6"/>
  <c r="F118" i="6"/>
  <c r="G118" i="6"/>
  <c r="H118" i="6"/>
  <c r="I118" i="6"/>
  <c r="J118" i="6"/>
  <c r="K118" i="6"/>
  <c r="E119" i="6"/>
  <c r="F119" i="6"/>
  <c r="G119" i="6"/>
  <c r="H119" i="6"/>
  <c r="I119" i="6"/>
  <c r="J119" i="6"/>
  <c r="K119" i="6"/>
  <c r="E120" i="6"/>
  <c r="F120" i="6"/>
  <c r="G120" i="6"/>
  <c r="H120" i="6"/>
  <c r="I120" i="6"/>
  <c r="J120" i="6"/>
  <c r="K120" i="6"/>
  <c r="E121" i="6"/>
  <c r="F121" i="6"/>
  <c r="G121" i="6"/>
  <c r="H121" i="6"/>
  <c r="I121" i="6"/>
  <c r="J121" i="6"/>
  <c r="K121" i="6"/>
  <c r="E122" i="6"/>
  <c r="F122" i="6"/>
  <c r="G122" i="6"/>
  <c r="H122" i="6"/>
  <c r="I122" i="6"/>
  <c r="J122" i="6"/>
  <c r="K122" i="6"/>
  <c r="D112" i="6"/>
  <c r="D113" i="6"/>
  <c r="D114" i="6"/>
  <c r="D115" i="6"/>
  <c r="D116" i="6"/>
  <c r="D117" i="6"/>
  <c r="D118" i="6"/>
  <c r="D119" i="6"/>
  <c r="D120" i="6"/>
  <c r="D121" i="6"/>
  <c r="D122" i="6"/>
  <c r="D111" i="6"/>
  <c r="E98" i="6"/>
  <c r="F98" i="6"/>
  <c r="G98" i="6"/>
  <c r="H98" i="6"/>
  <c r="I98" i="6"/>
  <c r="J98" i="6"/>
  <c r="K98" i="6"/>
  <c r="E99" i="6"/>
  <c r="F99" i="6"/>
  <c r="G99" i="6"/>
  <c r="H99" i="6"/>
  <c r="I99" i="6"/>
  <c r="J99" i="6"/>
  <c r="K99" i="6"/>
  <c r="E100" i="6"/>
  <c r="F100" i="6"/>
  <c r="G100" i="6"/>
  <c r="H100" i="6"/>
  <c r="I100" i="6"/>
  <c r="J100" i="6"/>
  <c r="K100" i="6"/>
  <c r="E101" i="6"/>
  <c r="F101" i="6"/>
  <c r="G101" i="6"/>
  <c r="H101" i="6"/>
  <c r="I101" i="6"/>
  <c r="J101" i="6"/>
  <c r="K101" i="6"/>
  <c r="E102" i="6"/>
  <c r="F102" i="6"/>
  <c r="G102" i="6"/>
  <c r="H102" i="6"/>
  <c r="I102" i="6"/>
  <c r="J102" i="6"/>
  <c r="K102" i="6"/>
  <c r="E103" i="6"/>
  <c r="F103" i="6"/>
  <c r="G103" i="6"/>
  <c r="H103" i="6"/>
  <c r="I103" i="6"/>
  <c r="J103" i="6"/>
  <c r="K103" i="6"/>
  <c r="E104" i="6"/>
  <c r="F104" i="6"/>
  <c r="G104" i="6"/>
  <c r="H104" i="6"/>
  <c r="I104" i="6"/>
  <c r="J104" i="6"/>
  <c r="K104" i="6"/>
  <c r="E105" i="6"/>
  <c r="F105" i="6"/>
  <c r="G105" i="6"/>
  <c r="H105" i="6"/>
  <c r="I105" i="6"/>
  <c r="J105" i="6"/>
  <c r="K105" i="6"/>
  <c r="E106" i="6"/>
  <c r="F106" i="6"/>
  <c r="G106" i="6"/>
  <c r="H106" i="6"/>
  <c r="I106" i="6"/>
  <c r="J106" i="6"/>
  <c r="K106" i="6"/>
  <c r="E107" i="6"/>
  <c r="F107" i="6"/>
  <c r="G107" i="6"/>
  <c r="H107" i="6"/>
  <c r="I107" i="6"/>
  <c r="J107" i="6"/>
  <c r="K107" i="6"/>
  <c r="E108" i="6"/>
  <c r="F108" i="6"/>
  <c r="G108" i="6"/>
  <c r="H108" i="6"/>
  <c r="I108" i="6"/>
  <c r="J108" i="6"/>
  <c r="K108" i="6"/>
  <c r="D99" i="6"/>
  <c r="D100" i="6"/>
  <c r="D101" i="6"/>
  <c r="D102" i="6"/>
  <c r="D103" i="6"/>
  <c r="D104" i="6"/>
  <c r="D105" i="6"/>
  <c r="D106" i="6"/>
  <c r="D107" i="6"/>
  <c r="D108" i="6"/>
  <c r="D98" i="6"/>
  <c r="E87" i="6"/>
  <c r="F87" i="6"/>
  <c r="G87" i="6"/>
  <c r="H87" i="6"/>
  <c r="I87" i="6"/>
  <c r="J87" i="6"/>
  <c r="K87" i="6"/>
  <c r="E88" i="6"/>
  <c r="F88" i="6"/>
  <c r="G88" i="6"/>
  <c r="H88" i="6"/>
  <c r="I88" i="6"/>
  <c r="J88" i="6"/>
  <c r="K88" i="6"/>
  <c r="E89" i="6"/>
  <c r="F89" i="6"/>
  <c r="G89" i="6"/>
  <c r="H89" i="6"/>
  <c r="I89" i="6"/>
  <c r="J89" i="6"/>
  <c r="K89" i="6"/>
  <c r="E90" i="6"/>
  <c r="F90" i="6"/>
  <c r="G90" i="6"/>
  <c r="H90" i="6"/>
  <c r="I90" i="6"/>
  <c r="J90" i="6"/>
  <c r="K90" i="6"/>
  <c r="E91" i="6"/>
  <c r="F91" i="6"/>
  <c r="G91" i="6"/>
  <c r="H91" i="6"/>
  <c r="I91" i="6"/>
  <c r="J91" i="6"/>
  <c r="K91" i="6"/>
  <c r="E92" i="6"/>
  <c r="F92" i="6"/>
  <c r="G92" i="6"/>
  <c r="H92" i="6"/>
  <c r="I92" i="6"/>
  <c r="J92" i="6"/>
  <c r="K92" i="6"/>
  <c r="E93" i="6"/>
  <c r="F93" i="6"/>
  <c r="G93" i="6"/>
  <c r="H93" i="6"/>
  <c r="I93" i="6"/>
  <c r="J93" i="6"/>
  <c r="K93" i="6"/>
  <c r="E94" i="6"/>
  <c r="F94" i="6"/>
  <c r="G94" i="6"/>
  <c r="H94" i="6"/>
  <c r="I94" i="6"/>
  <c r="J94" i="6"/>
  <c r="K94" i="6"/>
  <c r="E95" i="6"/>
  <c r="F95" i="6"/>
  <c r="G95" i="6"/>
  <c r="H95" i="6"/>
  <c r="I95" i="6"/>
  <c r="J95" i="6"/>
  <c r="K95" i="6"/>
  <c r="D88" i="6"/>
  <c r="D89" i="6"/>
  <c r="D90" i="6"/>
  <c r="D91" i="6"/>
  <c r="D92" i="6"/>
  <c r="D93" i="6"/>
  <c r="D94" i="6"/>
  <c r="D95" i="6"/>
  <c r="D87" i="6"/>
  <c r="E74" i="6"/>
  <c r="F74" i="6"/>
  <c r="G74" i="6"/>
  <c r="H74" i="6"/>
  <c r="I74" i="6"/>
  <c r="J74" i="6"/>
  <c r="K74" i="6"/>
  <c r="E75" i="6"/>
  <c r="F75" i="6"/>
  <c r="G75" i="6"/>
  <c r="H75" i="6"/>
  <c r="I75" i="6"/>
  <c r="J75" i="6"/>
  <c r="K75" i="6"/>
  <c r="E76" i="6"/>
  <c r="F76" i="6"/>
  <c r="G76" i="6"/>
  <c r="H76" i="6"/>
  <c r="I76" i="6"/>
  <c r="J76" i="6"/>
  <c r="K76" i="6"/>
  <c r="E77" i="6"/>
  <c r="F77" i="6"/>
  <c r="G77" i="6"/>
  <c r="H77" i="6"/>
  <c r="I77" i="6"/>
  <c r="J77" i="6"/>
  <c r="K77" i="6"/>
  <c r="E78" i="6"/>
  <c r="F78" i="6"/>
  <c r="G78" i="6"/>
  <c r="H78" i="6"/>
  <c r="I78" i="6"/>
  <c r="J78" i="6"/>
  <c r="K78" i="6"/>
  <c r="E79" i="6"/>
  <c r="F79" i="6"/>
  <c r="G79" i="6"/>
  <c r="H79" i="6"/>
  <c r="I79" i="6"/>
  <c r="J79" i="6"/>
  <c r="K79" i="6"/>
  <c r="E80" i="6"/>
  <c r="F80" i="6"/>
  <c r="G80" i="6"/>
  <c r="H80" i="6"/>
  <c r="I80" i="6"/>
  <c r="J80" i="6"/>
  <c r="K80" i="6"/>
  <c r="E81" i="6"/>
  <c r="F81" i="6"/>
  <c r="G81" i="6"/>
  <c r="H81" i="6"/>
  <c r="I81" i="6"/>
  <c r="J81" i="6"/>
  <c r="K81" i="6"/>
  <c r="E82" i="6"/>
  <c r="F82" i="6"/>
  <c r="G82" i="6"/>
  <c r="H82" i="6"/>
  <c r="I82" i="6"/>
  <c r="J82" i="6"/>
  <c r="K82" i="6"/>
  <c r="E83" i="6"/>
  <c r="F83" i="6"/>
  <c r="G83" i="6"/>
  <c r="H83" i="6"/>
  <c r="I83" i="6"/>
  <c r="J83" i="6"/>
  <c r="K83" i="6"/>
  <c r="E84" i="6"/>
  <c r="F84" i="6"/>
  <c r="G84" i="6"/>
  <c r="H84" i="6"/>
  <c r="I84" i="6"/>
  <c r="J84" i="6"/>
  <c r="K84" i="6"/>
  <c r="D84" i="6"/>
  <c r="D75" i="6"/>
  <c r="D76" i="6"/>
  <c r="D77" i="6"/>
  <c r="D78" i="6"/>
  <c r="D79" i="6"/>
  <c r="D80" i="6"/>
  <c r="D81" i="6"/>
  <c r="D82" i="6"/>
  <c r="D83" i="6"/>
  <c r="D74" i="6"/>
  <c r="E66" i="6"/>
  <c r="F66" i="6"/>
  <c r="G66" i="6"/>
  <c r="H66" i="6"/>
  <c r="I66" i="6"/>
  <c r="J66" i="6"/>
  <c r="K66" i="6"/>
  <c r="E67" i="6"/>
  <c r="F67" i="6"/>
  <c r="G67" i="6"/>
  <c r="H67" i="6"/>
  <c r="I67" i="6"/>
  <c r="J67" i="6"/>
  <c r="K67" i="6"/>
  <c r="E68" i="6"/>
  <c r="F68" i="6"/>
  <c r="G68" i="6"/>
  <c r="H68" i="6"/>
  <c r="I68" i="6"/>
  <c r="J68" i="6"/>
  <c r="K68" i="6"/>
  <c r="E69" i="6"/>
  <c r="F69" i="6"/>
  <c r="G69" i="6"/>
  <c r="H69" i="6"/>
  <c r="I69" i="6"/>
  <c r="J69" i="6"/>
  <c r="K69" i="6"/>
  <c r="E70" i="6"/>
  <c r="F70" i="6"/>
  <c r="G70" i="6"/>
  <c r="H70" i="6"/>
  <c r="I70" i="6"/>
  <c r="J70" i="6"/>
  <c r="K70" i="6"/>
  <c r="E71" i="6"/>
  <c r="F71" i="6"/>
  <c r="G71" i="6"/>
  <c r="H71" i="6"/>
  <c r="I71" i="6"/>
  <c r="J71" i="6"/>
  <c r="K71" i="6"/>
  <c r="D67" i="6"/>
  <c r="D68" i="6"/>
  <c r="D69" i="6"/>
  <c r="D70" i="6"/>
  <c r="D71" i="6"/>
  <c r="D66" i="6"/>
  <c r="E59" i="6"/>
  <c r="F59" i="6"/>
  <c r="G59" i="6"/>
  <c r="H59" i="6"/>
  <c r="I59" i="6"/>
  <c r="J59" i="6"/>
  <c r="K59" i="6"/>
  <c r="E60" i="6"/>
  <c r="F60" i="6"/>
  <c r="G60" i="6"/>
  <c r="H60" i="6"/>
  <c r="I60" i="6"/>
  <c r="J60" i="6"/>
  <c r="K60" i="6"/>
  <c r="E61" i="6"/>
  <c r="F61" i="6"/>
  <c r="G61" i="6"/>
  <c r="H61" i="6"/>
  <c r="I61" i="6"/>
  <c r="J61" i="6"/>
  <c r="K61" i="6"/>
  <c r="E62" i="6"/>
  <c r="F62" i="6"/>
  <c r="G62" i="6"/>
  <c r="H62" i="6"/>
  <c r="I62" i="6"/>
  <c r="J62" i="6"/>
  <c r="K62" i="6"/>
  <c r="E63" i="6"/>
  <c r="F63" i="6"/>
  <c r="G63" i="6"/>
  <c r="H63" i="6"/>
  <c r="I63" i="6"/>
  <c r="J63" i="6"/>
  <c r="K63" i="6"/>
  <c r="D60" i="6"/>
  <c r="D61" i="6"/>
  <c r="D62" i="6"/>
  <c r="D63" i="6"/>
  <c r="D59" i="6"/>
  <c r="E48" i="6"/>
  <c r="F48" i="6"/>
  <c r="G48" i="6"/>
  <c r="H48" i="6"/>
  <c r="I48" i="6"/>
  <c r="J48" i="6"/>
  <c r="K48" i="6"/>
  <c r="E49" i="6"/>
  <c r="F49" i="6"/>
  <c r="G49" i="6"/>
  <c r="H49" i="6"/>
  <c r="I49" i="6"/>
  <c r="J49" i="6"/>
  <c r="K49" i="6"/>
  <c r="E50" i="6"/>
  <c r="F50" i="6"/>
  <c r="G50" i="6"/>
  <c r="H50" i="6"/>
  <c r="I50" i="6"/>
  <c r="J50" i="6"/>
  <c r="K50" i="6"/>
  <c r="E51" i="6"/>
  <c r="F51" i="6"/>
  <c r="G51" i="6"/>
  <c r="H51" i="6"/>
  <c r="I51" i="6"/>
  <c r="J51" i="6"/>
  <c r="K51" i="6"/>
  <c r="E52" i="6"/>
  <c r="F52" i="6"/>
  <c r="G52" i="6"/>
  <c r="H52" i="6"/>
  <c r="I52" i="6"/>
  <c r="J52" i="6"/>
  <c r="K52" i="6"/>
  <c r="E53" i="6"/>
  <c r="F53" i="6"/>
  <c r="G53" i="6"/>
  <c r="H53" i="6"/>
  <c r="I53" i="6"/>
  <c r="J53" i="6"/>
  <c r="K53" i="6"/>
  <c r="E54" i="6"/>
  <c r="F54" i="6"/>
  <c r="G54" i="6"/>
  <c r="H54" i="6"/>
  <c r="I54" i="6"/>
  <c r="J54" i="6"/>
  <c r="K54" i="6"/>
  <c r="E55" i="6"/>
  <c r="F55" i="6"/>
  <c r="G55" i="6"/>
  <c r="H55" i="6"/>
  <c r="I55" i="6"/>
  <c r="J55" i="6"/>
  <c r="K55" i="6"/>
  <c r="E56" i="6"/>
  <c r="F56" i="6"/>
  <c r="G56" i="6"/>
  <c r="H56" i="6"/>
  <c r="I56" i="6"/>
  <c r="J56" i="6"/>
  <c r="K56" i="6"/>
  <c r="D56" i="6"/>
  <c r="D49" i="6"/>
  <c r="D50" i="6"/>
  <c r="D51" i="6"/>
  <c r="D52" i="6"/>
  <c r="D53" i="6"/>
  <c r="D54" i="6"/>
  <c r="D55" i="6"/>
  <c r="D48" i="6"/>
  <c r="E34" i="6"/>
  <c r="F34" i="6"/>
  <c r="G34" i="6"/>
  <c r="H34" i="6"/>
  <c r="I34" i="6"/>
  <c r="J34" i="6"/>
  <c r="K34" i="6"/>
  <c r="E35" i="6"/>
  <c r="F35" i="6"/>
  <c r="G35" i="6"/>
  <c r="H35" i="6"/>
  <c r="I35" i="6"/>
  <c r="J35" i="6"/>
  <c r="K35" i="6"/>
  <c r="E36" i="6"/>
  <c r="F36" i="6"/>
  <c r="G36" i="6"/>
  <c r="H36" i="6"/>
  <c r="I36" i="6"/>
  <c r="J36" i="6"/>
  <c r="K36" i="6"/>
  <c r="E37" i="6"/>
  <c r="F37" i="6"/>
  <c r="G37" i="6"/>
  <c r="H37" i="6"/>
  <c r="I37" i="6"/>
  <c r="J37" i="6"/>
  <c r="K37" i="6"/>
  <c r="E38" i="6"/>
  <c r="F38" i="6"/>
  <c r="G38" i="6"/>
  <c r="H38" i="6"/>
  <c r="I38" i="6"/>
  <c r="J38" i="6"/>
  <c r="K38" i="6"/>
  <c r="E39" i="6"/>
  <c r="F39" i="6"/>
  <c r="G39" i="6"/>
  <c r="H39" i="6"/>
  <c r="I39" i="6"/>
  <c r="J39" i="6"/>
  <c r="K39" i="6"/>
  <c r="E40" i="6"/>
  <c r="F40" i="6"/>
  <c r="G40" i="6"/>
  <c r="H40" i="6"/>
  <c r="I40" i="6"/>
  <c r="J40" i="6"/>
  <c r="K40" i="6"/>
  <c r="E41" i="6"/>
  <c r="F41" i="6"/>
  <c r="G41" i="6"/>
  <c r="H41" i="6"/>
  <c r="I41" i="6"/>
  <c r="J41" i="6"/>
  <c r="K41" i="6"/>
  <c r="E42" i="6"/>
  <c r="F42" i="6"/>
  <c r="G42" i="6"/>
  <c r="H42" i="6"/>
  <c r="I42" i="6"/>
  <c r="J42" i="6"/>
  <c r="K42" i="6"/>
  <c r="E43" i="6"/>
  <c r="F43" i="6"/>
  <c r="G43" i="6"/>
  <c r="H43" i="6"/>
  <c r="I43" i="6"/>
  <c r="J43" i="6"/>
  <c r="K43" i="6"/>
  <c r="E44" i="6"/>
  <c r="F44" i="6"/>
  <c r="G44" i="6"/>
  <c r="H44" i="6"/>
  <c r="I44" i="6"/>
  <c r="J44" i="6"/>
  <c r="K44" i="6"/>
  <c r="E45" i="6"/>
  <c r="F45" i="6"/>
  <c r="G45" i="6"/>
  <c r="H45" i="6"/>
  <c r="I45" i="6"/>
  <c r="J45" i="6"/>
  <c r="K45" i="6"/>
  <c r="D35" i="6"/>
  <c r="D36" i="6"/>
  <c r="D37" i="6"/>
  <c r="D38" i="6"/>
  <c r="D39" i="6"/>
  <c r="D40" i="6"/>
  <c r="D41" i="6"/>
  <c r="D42" i="6"/>
  <c r="D43" i="6"/>
  <c r="D44" i="6"/>
  <c r="D45" i="6"/>
  <c r="D34" i="6"/>
  <c r="E26" i="6"/>
  <c r="F26" i="6"/>
  <c r="G26" i="6"/>
  <c r="H26" i="6"/>
  <c r="I26" i="6"/>
  <c r="J26" i="6"/>
  <c r="K26" i="6"/>
  <c r="E27" i="6"/>
  <c r="F27" i="6"/>
  <c r="G27" i="6"/>
  <c r="H27" i="6"/>
  <c r="I27" i="6"/>
  <c r="J27" i="6"/>
  <c r="K27" i="6"/>
  <c r="E28" i="6"/>
  <c r="F28" i="6"/>
  <c r="G28" i="6"/>
  <c r="H28" i="6"/>
  <c r="I28" i="6"/>
  <c r="J28" i="6"/>
  <c r="K28" i="6"/>
  <c r="E29" i="6"/>
  <c r="F29" i="6"/>
  <c r="G29" i="6"/>
  <c r="H29" i="6"/>
  <c r="I29" i="6"/>
  <c r="J29" i="6"/>
  <c r="K29" i="6"/>
  <c r="E30" i="6"/>
  <c r="F30" i="6"/>
  <c r="G30" i="6"/>
  <c r="H30" i="6"/>
  <c r="I30" i="6"/>
  <c r="J30" i="6"/>
  <c r="K30" i="6"/>
  <c r="E31" i="6"/>
  <c r="F31" i="6"/>
  <c r="G31" i="6"/>
  <c r="H31" i="6"/>
  <c r="I31" i="6"/>
  <c r="J31" i="6"/>
  <c r="K31" i="6"/>
  <c r="D27" i="6"/>
  <c r="D28" i="6"/>
  <c r="D29" i="6"/>
  <c r="D30" i="6"/>
  <c r="D31" i="6"/>
  <c r="D26" i="6"/>
  <c r="E17" i="6"/>
  <c r="F17" i="6"/>
  <c r="G17" i="6"/>
  <c r="H17" i="6"/>
  <c r="I17" i="6"/>
  <c r="J17" i="6"/>
  <c r="K17" i="6"/>
  <c r="E18" i="6"/>
  <c r="F18" i="6"/>
  <c r="G18" i="6"/>
  <c r="H18" i="6"/>
  <c r="I18" i="6"/>
  <c r="J18" i="6"/>
  <c r="K18" i="6"/>
  <c r="E19" i="6"/>
  <c r="F19" i="6"/>
  <c r="G19" i="6"/>
  <c r="H19" i="6"/>
  <c r="I19" i="6"/>
  <c r="J19" i="6"/>
  <c r="K19" i="6"/>
  <c r="E20" i="6"/>
  <c r="F20" i="6"/>
  <c r="G20" i="6"/>
  <c r="H20" i="6"/>
  <c r="I20" i="6"/>
  <c r="J20" i="6"/>
  <c r="K20" i="6"/>
  <c r="E21" i="6"/>
  <c r="F21" i="6"/>
  <c r="G21" i="6"/>
  <c r="H21" i="6"/>
  <c r="I21" i="6"/>
  <c r="J21" i="6"/>
  <c r="K21" i="6"/>
  <c r="E22" i="6"/>
  <c r="F22" i="6"/>
  <c r="G22" i="6"/>
  <c r="H22" i="6"/>
  <c r="I22" i="6"/>
  <c r="J22" i="6"/>
  <c r="K22" i="6"/>
  <c r="E23" i="6"/>
  <c r="F23" i="6"/>
  <c r="G23" i="6"/>
  <c r="H23" i="6"/>
  <c r="I23" i="6"/>
  <c r="J23" i="6"/>
  <c r="K23" i="6"/>
  <c r="D18" i="6"/>
  <c r="D19" i="6"/>
  <c r="D20" i="6"/>
  <c r="D21" i="6"/>
  <c r="D22" i="6"/>
  <c r="D23" i="6"/>
  <c r="D17" i="6"/>
  <c r="K129" i="4" l="1"/>
  <c r="J129" i="4"/>
  <c r="I129" i="4"/>
  <c r="H129" i="4"/>
  <c r="G129" i="4"/>
  <c r="F129" i="4"/>
  <c r="E129" i="4"/>
  <c r="D129" i="4"/>
  <c r="Q123" i="6" l="1"/>
  <c r="P123" i="6"/>
  <c r="O123" i="6"/>
  <c r="N123" i="6"/>
  <c r="M123" i="6"/>
  <c r="L123" i="6"/>
  <c r="K123" i="6"/>
  <c r="J123" i="6"/>
  <c r="I123" i="6"/>
  <c r="H123" i="6"/>
  <c r="G123" i="6"/>
  <c r="F123" i="6"/>
  <c r="E123" i="6"/>
  <c r="D123" i="6"/>
  <c r="Q109" i="6"/>
  <c r="P109" i="6"/>
  <c r="O109" i="6"/>
  <c r="N109" i="6"/>
  <c r="M109" i="6"/>
  <c r="L109" i="6"/>
  <c r="K109" i="6"/>
  <c r="J109" i="6"/>
  <c r="I109" i="6"/>
  <c r="H109" i="6"/>
  <c r="G109" i="6"/>
  <c r="F109" i="6"/>
  <c r="E109" i="6"/>
  <c r="D109" i="6"/>
  <c r="Q96" i="6"/>
  <c r="P96" i="6"/>
  <c r="O96" i="6"/>
  <c r="N96" i="6"/>
  <c r="M96" i="6"/>
  <c r="L96" i="6"/>
  <c r="K96" i="6"/>
  <c r="J96" i="6"/>
  <c r="I96" i="6"/>
  <c r="H96" i="6"/>
  <c r="G96" i="6"/>
  <c r="F96" i="6"/>
  <c r="E96" i="6"/>
  <c r="D96" i="6"/>
  <c r="Q85" i="6"/>
  <c r="P85" i="6"/>
  <c r="O85" i="6"/>
  <c r="N85" i="6"/>
  <c r="M85" i="6"/>
  <c r="L85" i="6"/>
  <c r="K85" i="6"/>
  <c r="J85" i="6"/>
  <c r="I85" i="6"/>
  <c r="H85" i="6"/>
  <c r="G85" i="6"/>
  <c r="F85" i="6"/>
  <c r="E85" i="6"/>
  <c r="D85" i="6"/>
  <c r="Q72" i="6"/>
  <c r="P72" i="6"/>
  <c r="O72" i="6"/>
  <c r="N72" i="6"/>
  <c r="M72" i="6"/>
  <c r="L72" i="6"/>
  <c r="K72" i="6"/>
  <c r="J72" i="6"/>
  <c r="I72" i="6"/>
  <c r="H72" i="6"/>
  <c r="G72" i="6"/>
  <c r="F72" i="6"/>
  <c r="E72" i="6"/>
  <c r="D72" i="6"/>
  <c r="Q64" i="6"/>
  <c r="P64" i="6"/>
  <c r="O64" i="6"/>
  <c r="N64" i="6"/>
  <c r="M64" i="6"/>
  <c r="L64" i="6"/>
  <c r="K64" i="6"/>
  <c r="J64" i="6"/>
  <c r="I64" i="6"/>
  <c r="H64" i="6"/>
  <c r="G64" i="6"/>
  <c r="F64" i="6"/>
  <c r="E64" i="6"/>
  <c r="D64" i="6"/>
  <c r="Q57" i="6"/>
  <c r="P57" i="6"/>
  <c r="O57" i="6"/>
  <c r="N57" i="6"/>
  <c r="M57" i="6"/>
  <c r="L57" i="6"/>
  <c r="K57" i="6"/>
  <c r="J57" i="6"/>
  <c r="I57" i="6"/>
  <c r="H57" i="6"/>
  <c r="G57" i="6"/>
  <c r="F57" i="6"/>
  <c r="E57" i="6"/>
  <c r="D57" i="6"/>
  <c r="Q46" i="6"/>
  <c r="P46" i="6"/>
  <c r="O46" i="6"/>
  <c r="N46" i="6"/>
  <c r="M46" i="6"/>
  <c r="L46" i="6"/>
  <c r="K46" i="6"/>
  <c r="J46" i="6"/>
  <c r="I46" i="6"/>
  <c r="H46" i="6"/>
  <c r="G46" i="6"/>
  <c r="F46" i="6"/>
  <c r="E46" i="6"/>
  <c r="D46" i="6"/>
  <c r="Q32" i="6"/>
  <c r="P32" i="6"/>
  <c r="O32" i="6"/>
  <c r="N32" i="6"/>
  <c r="M32" i="6"/>
  <c r="L32" i="6"/>
  <c r="K32" i="6"/>
  <c r="J32" i="6"/>
  <c r="I32" i="6"/>
  <c r="H32" i="6"/>
  <c r="G32" i="6"/>
  <c r="F32" i="6"/>
  <c r="E32" i="6"/>
  <c r="D32" i="6"/>
  <c r="Q24" i="6"/>
  <c r="Q124" i="6" s="1"/>
  <c r="Q125" i="6" s="1"/>
  <c r="P24" i="6"/>
  <c r="P124" i="6" s="1"/>
  <c r="P125" i="6" s="1"/>
  <c r="O24" i="6"/>
  <c r="N24" i="6"/>
  <c r="M24" i="6"/>
  <c r="M124" i="6" s="1"/>
  <c r="M125" i="6" s="1"/>
  <c r="L24" i="6"/>
  <c r="L124" i="6" s="1"/>
  <c r="L125" i="6" s="1"/>
  <c r="K24" i="6"/>
  <c r="J24" i="6"/>
  <c r="I24" i="6"/>
  <c r="I124" i="6" s="1"/>
  <c r="I125" i="6" s="1"/>
  <c r="H24" i="6"/>
  <c r="G24" i="6"/>
  <c r="F24" i="6"/>
  <c r="E24" i="6"/>
  <c r="D24" i="6"/>
  <c r="Q123" i="5"/>
  <c r="P123" i="5"/>
  <c r="O123" i="5"/>
  <c r="N123" i="5"/>
  <c r="M123" i="5"/>
  <c r="L123" i="5"/>
  <c r="K123" i="5"/>
  <c r="J123" i="5"/>
  <c r="I123" i="5"/>
  <c r="H123" i="5"/>
  <c r="G123" i="5"/>
  <c r="F123" i="5"/>
  <c r="E123" i="5"/>
  <c r="D123" i="5"/>
  <c r="Q109" i="5"/>
  <c r="P109" i="5"/>
  <c r="O109" i="5"/>
  <c r="N109" i="5"/>
  <c r="M109" i="5"/>
  <c r="L109" i="5"/>
  <c r="K109" i="5"/>
  <c r="J109" i="5"/>
  <c r="I109" i="5"/>
  <c r="H109" i="5"/>
  <c r="G109" i="5"/>
  <c r="F109" i="5"/>
  <c r="E109" i="5"/>
  <c r="D109" i="5"/>
  <c r="Q96" i="5"/>
  <c r="P96" i="5"/>
  <c r="O96" i="5"/>
  <c r="N96" i="5"/>
  <c r="M96" i="5"/>
  <c r="L96" i="5"/>
  <c r="K96" i="5"/>
  <c r="J96" i="5"/>
  <c r="I96" i="5"/>
  <c r="H96" i="5"/>
  <c r="G96" i="5"/>
  <c r="F96" i="5"/>
  <c r="E96" i="5"/>
  <c r="D96" i="5"/>
  <c r="Q85" i="5"/>
  <c r="P85" i="5"/>
  <c r="O85" i="5"/>
  <c r="N85" i="5"/>
  <c r="M85" i="5"/>
  <c r="L85" i="5"/>
  <c r="K85" i="5"/>
  <c r="J85" i="5"/>
  <c r="I85" i="5"/>
  <c r="H85" i="5"/>
  <c r="G85" i="5"/>
  <c r="F85" i="5"/>
  <c r="E85" i="5"/>
  <c r="D85" i="5"/>
  <c r="Q72" i="5"/>
  <c r="P72" i="5"/>
  <c r="O72" i="5"/>
  <c r="N72" i="5"/>
  <c r="M72" i="5"/>
  <c r="L72" i="5"/>
  <c r="K72" i="5"/>
  <c r="J72" i="5"/>
  <c r="I72" i="5"/>
  <c r="H72" i="5"/>
  <c r="G72" i="5"/>
  <c r="F72" i="5"/>
  <c r="E72" i="5"/>
  <c r="D72" i="5"/>
  <c r="Q64" i="5"/>
  <c r="P64" i="5"/>
  <c r="O64" i="5"/>
  <c r="N64" i="5"/>
  <c r="M64" i="5"/>
  <c r="L64" i="5"/>
  <c r="K64" i="5"/>
  <c r="J64" i="5"/>
  <c r="I64" i="5"/>
  <c r="H64" i="5"/>
  <c r="G64" i="5"/>
  <c r="F64" i="5"/>
  <c r="E64" i="5"/>
  <c r="D64" i="5"/>
  <c r="Q57" i="5"/>
  <c r="P57" i="5"/>
  <c r="O57" i="5"/>
  <c r="N57" i="5"/>
  <c r="M57" i="5"/>
  <c r="L57" i="5"/>
  <c r="K57" i="5"/>
  <c r="J57" i="5"/>
  <c r="I57" i="5"/>
  <c r="H57" i="5"/>
  <c r="G57" i="5"/>
  <c r="F57" i="5"/>
  <c r="E57" i="5"/>
  <c r="D57" i="5"/>
  <c r="Q46" i="5"/>
  <c r="P46" i="5"/>
  <c r="O46" i="5"/>
  <c r="N46" i="5"/>
  <c r="M46" i="5"/>
  <c r="L46" i="5"/>
  <c r="K46" i="5"/>
  <c r="J46" i="5"/>
  <c r="I46" i="5"/>
  <c r="H46" i="5"/>
  <c r="G46" i="5"/>
  <c r="F46" i="5"/>
  <c r="E46" i="5"/>
  <c r="D46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Q24" i="5"/>
  <c r="Q124" i="5" s="1"/>
  <c r="Q125" i="5" s="1"/>
  <c r="P24" i="5"/>
  <c r="P124" i="5" s="1"/>
  <c r="P125" i="5" s="1"/>
  <c r="O24" i="5"/>
  <c r="N24" i="5"/>
  <c r="M24" i="5"/>
  <c r="M124" i="5" s="1"/>
  <c r="M125" i="5" s="1"/>
  <c r="L24" i="5"/>
  <c r="K24" i="5"/>
  <c r="J24" i="5"/>
  <c r="I24" i="5"/>
  <c r="I124" i="5" s="1"/>
  <c r="I125" i="5" s="1"/>
  <c r="H24" i="5"/>
  <c r="H124" i="5" s="1"/>
  <c r="H125" i="5" s="1"/>
  <c r="G24" i="5"/>
  <c r="F24" i="5"/>
  <c r="E24" i="5"/>
  <c r="D24" i="5"/>
  <c r="Q129" i="4"/>
  <c r="P129" i="4"/>
  <c r="O129" i="4"/>
  <c r="N129" i="4"/>
  <c r="M129" i="4"/>
  <c r="L129" i="4"/>
  <c r="Q115" i="4"/>
  <c r="P115" i="4"/>
  <c r="O115" i="4"/>
  <c r="N115" i="4"/>
  <c r="M115" i="4"/>
  <c r="L115" i="4"/>
  <c r="K115" i="4"/>
  <c r="J115" i="4"/>
  <c r="I115" i="4"/>
  <c r="H115" i="4"/>
  <c r="G115" i="4"/>
  <c r="F115" i="4"/>
  <c r="E115" i="4"/>
  <c r="D115" i="4"/>
  <c r="Q102" i="4"/>
  <c r="P102" i="4"/>
  <c r="O102" i="4"/>
  <c r="N102" i="4"/>
  <c r="M102" i="4"/>
  <c r="L102" i="4"/>
  <c r="K102" i="4"/>
  <c r="J102" i="4"/>
  <c r="I102" i="4"/>
  <c r="H102" i="4"/>
  <c r="G102" i="4"/>
  <c r="F102" i="4"/>
  <c r="E102" i="4"/>
  <c r="D102" i="4"/>
  <c r="Q91" i="4"/>
  <c r="P91" i="4"/>
  <c r="O91" i="4"/>
  <c r="N91" i="4"/>
  <c r="M91" i="4"/>
  <c r="L91" i="4"/>
  <c r="K91" i="4"/>
  <c r="J91" i="4"/>
  <c r="I91" i="4"/>
  <c r="H91" i="4"/>
  <c r="G91" i="4"/>
  <c r="F91" i="4"/>
  <c r="E91" i="4"/>
  <c r="D91" i="4"/>
  <c r="Q78" i="4"/>
  <c r="P78" i="4"/>
  <c r="O78" i="4"/>
  <c r="N78" i="4"/>
  <c r="M78" i="4"/>
  <c r="L78" i="4"/>
  <c r="K78" i="4"/>
  <c r="J78" i="4"/>
  <c r="I78" i="4"/>
  <c r="H78" i="4"/>
  <c r="G78" i="4"/>
  <c r="F78" i="4"/>
  <c r="E78" i="4"/>
  <c r="D78" i="4"/>
  <c r="Q70" i="4"/>
  <c r="P70" i="4"/>
  <c r="O70" i="4"/>
  <c r="N70" i="4"/>
  <c r="M70" i="4"/>
  <c r="L70" i="4"/>
  <c r="K70" i="4"/>
  <c r="J70" i="4"/>
  <c r="I70" i="4"/>
  <c r="H70" i="4"/>
  <c r="G70" i="4"/>
  <c r="F70" i="4"/>
  <c r="E70" i="4"/>
  <c r="D70" i="4"/>
  <c r="Q63" i="4"/>
  <c r="P63" i="4"/>
  <c r="O63" i="4"/>
  <c r="N63" i="4"/>
  <c r="M63" i="4"/>
  <c r="L63" i="4"/>
  <c r="K63" i="4"/>
  <c r="J63" i="4"/>
  <c r="I63" i="4"/>
  <c r="H63" i="4"/>
  <c r="G63" i="4"/>
  <c r="F63" i="4"/>
  <c r="E63" i="4"/>
  <c r="D63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Q30" i="4"/>
  <c r="Q130" i="4" s="1"/>
  <c r="Q131" i="4" s="1"/>
  <c r="P30" i="4"/>
  <c r="P130" i="4" s="1"/>
  <c r="P131" i="4" s="1"/>
  <c r="O30" i="4"/>
  <c r="N30" i="4"/>
  <c r="M30" i="4"/>
  <c r="L30" i="4"/>
  <c r="K30" i="4"/>
  <c r="J30" i="4"/>
  <c r="I30" i="4"/>
  <c r="I130" i="4" s="1"/>
  <c r="I131" i="4" s="1"/>
  <c r="H30" i="4"/>
  <c r="H130" i="4" s="1"/>
  <c r="H131" i="4" s="1"/>
  <c r="G30" i="4"/>
  <c r="F30" i="4"/>
  <c r="E30" i="4"/>
  <c r="D30" i="4"/>
  <c r="N130" i="4" l="1"/>
  <c r="N131" i="4" s="1"/>
  <c r="N124" i="5"/>
  <c r="N125" i="5" s="1"/>
  <c r="D124" i="5"/>
  <c r="D125" i="5" s="1"/>
  <c r="F124" i="5"/>
  <c r="F125" i="5" s="1"/>
  <c r="E124" i="5"/>
  <c r="E125" i="5" s="1"/>
  <c r="L124" i="5"/>
  <c r="L125" i="5" s="1"/>
  <c r="J124" i="5"/>
  <c r="J125" i="5" s="1"/>
  <c r="M130" i="4"/>
  <c r="M131" i="4" s="1"/>
  <c r="E124" i="6"/>
  <c r="E125" i="6" s="1"/>
  <c r="O130" i="4"/>
  <c r="O131" i="4" s="1"/>
  <c r="G124" i="5"/>
  <c r="G125" i="5" s="1"/>
  <c r="K124" i="5"/>
  <c r="K125" i="5" s="1"/>
  <c r="O124" i="5"/>
  <c r="O125" i="5" s="1"/>
  <c r="L130" i="4"/>
  <c r="L131" i="4" s="1"/>
  <c r="K130" i="4"/>
  <c r="K131" i="4" s="1"/>
  <c r="J130" i="4"/>
  <c r="J131" i="4" s="1"/>
  <c r="F130" i="4"/>
  <c r="F131" i="4" s="1"/>
  <c r="E130" i="4"/>
  <c r="E131" i="4" s="1"/>
  <c r="G130" i="4"/>
  <c r="G131" i="4" s="1"/>
  <c r="D130" i="4"/>
  <c r="D131" i="4" s="1"/>
  <c r="J124" i="6"/>
  <c r="J125" i="6" s="1"/>
  <c r="F124" i="6"/>
  <c r="F125" i="6" s="1"/>
  <c r="N124" i="6"/>
  <c r="N125" i="6" s="1"/>
  <c r="O124" i="6"/>
  <c r="O125" i="6" s="1"/>
  <c r="K124" i="6"/>
  <c r="K125" i="6" s="1"/>
  <c r="D124" i="6"/>
  <c r="D125" i="6" s="1"/>
  <c r="H124" i="6"/>
  <c r="H125" i="6" s="1"/>
  <c r="G124" i="6"/>
  <c r="G125" i="6" s="1"/>
</calcChain>
</file>

<file path=xl/sharedStrings.xml><?xml version="1.0" encoding="utf-8"?>
<sst xmlns="http://schemas.openxmlformats.org/spreadsheetml/2006/main" count="433" uniqueCount="125">
  <si>
    <t>Приложение № 28</t>
  </si>
  <si>
    <t xml:space="preserve"> 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</si>
  <si>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</si>
  <si>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</si>
  <si>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</si>
  <si>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</si>
  <si>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 xml:space="preserve">Информация о технологическом присоединении энергопринимающих устройств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</si>
  <si>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</si>
  <si>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</si>
  <si>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</si>
  <si>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</si>
  <si>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</si>
  <si>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</si>
  <si>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</si>
  <si>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</si>
  <si>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</si>
  <si>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</si>
  <si>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шт</t>
  </si>
  <si>
    <t>кВт</t>
  </si>
  <si>
    <t>МВт</t>
  </si>
  <si>
    <t>Кабардино- Балкарсикй филиал ОАО "МРСК Северного Кавказа"</t>
  </si>
  <si>
    <t>Кабардино- Балкарская Республика</t>
  </si>
  <si>
    <t>Нальчикская группа ПС</t>
  </si>
  <si>
    <t>ПС «Нальчик»</t>
  </si>
  <si>
    <t>ПС «Телемеханика-1»</t>
  </si>
  <si>
    <t>ПС «Искож»</t>
  </si>
  <si>
    <t>ПС «СКЭП-Н»</t>
  </si>
  <si>
    <t>ПС «Долинск»</t>
  </si>
  <si>
    <t>ПС «Дубки»</t>
  </si>
  <si>
    <t>ПС «Птицефабрика»</t>
  </si>
  <si>
    <t>итого:</t>
  </si>
  <si>
    <t>Малкинская группа ПС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</si>
  <si>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</si>
  <si>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</si>
  <si>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</si>
  <si>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</si>
  <si>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</si>
  <si>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</si>
  <si>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</si>
  <si>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</si>
  <si>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</si>
  <si>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</si>
  <si>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</si>
  <si>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</si>
  <si>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</si>
  <si>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</si>
  <si>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</si>
  <si>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</si>
  <si>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</si>
  <si>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</si>
  <si>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</si>
  <si>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</si>
  <si>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</si>
  <si>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</si>
  <si>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</si>
  <si>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</si>
  <si>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</si>
  <si>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</si>
  <si>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</si>
  <si>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</si>
  <si>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</si>
  <si>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</si>
  <si>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</si>
  <si>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</si>
  <si>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</si>
  <si>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</si>
  <si>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</si>
  <si>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</si>
  <si>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</si>
  <si>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</si>
  <si>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</si>
  <si>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</si>
  <si>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</si>
  <si>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</si>
  <si>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</si>
  <si>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</si>
  <si>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</si>
  <si>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</si>
  <si>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</si>
  <si>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</si>
  <si>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</si>
  <si>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</si>
  <si>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</si>
  <si>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</si>
  <si>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</si>
  <si>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</si>
  <si>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</si>
  <si>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</si>
  <si>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</si>
  <si>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</si>
  <si>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</si>
  <si>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</si>
  <si>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</si>
  <si>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</si>
  <si>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</si>
  <si>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</si>
  <si>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</si>
  <si>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</si>
  <si>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</si>
  <si>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</si>
  <si>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</si>
  <si>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</si>
  <si>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</si>
  <si>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</si>
  <si>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</si>
  <si>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</si>
  <si>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</si>
  <si>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</si>
  <si>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</si>
  <si>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</si>
  <si>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</si>
  <si>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</si>
  <si>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</si>
  <si>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</si>
  <si>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</si>
  <si>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</si>
  <si>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</si>
  <si>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</si>
  <si>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</si>
  <si>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</si>
  <si>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</si>
  <si>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ИТОГО:</t>
  </si>
  <si>
    <t>Филиал</t>
  </si>
  <si>
    <t>Информация о технологическом присоединении энергопринимающих устройств к сетям КБ филиалом ОАО "МРСК Северного Кавказа" по август 2014г.</t>
  </si>
  <si>
    <t>** в КБ филиале ОАО "МРСК Северного Кавказа"  аннулированных заявок 0 шт. на 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</si>
</sst>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11.5"/>
      <name val="Arial Cyr"/>
      <charset val="204"/>
    </font>
    <font>
      <sz val="10"/>
      <name val="Arial"/>
      <family val="2"/>
      <charset val="204"/>
    </font>
    <font>
      <sz val="10"/>
      <color indexed="8"/>
      <name val="Arial Cyr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1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9" fillId="0" borderId="0"/>
    <xf numFmtId="0" fontId="2" fillId="0" borderId="0" applyBorder="0" applyAlignment="0">
      <alignment vertical="top" wrapText="1" shrinkToFit="1"/>
    </xf>
    <xf numFmtId="0" fontId="2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128">
    <xf numFmtId="0" fontId="0" fillId="0" borderId="0" xfId="0"/>
    <xf numFmtId="0" fontId="2" fillId="0" borderId="0" xfId="1"/>
    <xf numFmtId="0" fontId="2" fillId="2" borderId="0" xfId="1" applyFill="1"/>
    <xf numFmtId="0" fontId="3" fillId="0" borderId="0" xfId="1" applyFont="1" applyAlignment="1"/>
    <xf numFmtId="0" fontId="3" fillId="2" borderId="0" xfId="1" applyFont="1" applyFill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4" fillId="2" borderId="0" xfId="1" applyFont="1" applyFill="1" applyBorder="1"/>
    <xf numFmtId="0" fontId="2" fillId="0" borderId="0" xfId="1" applyBorder="1"/>
    <xf numFmtId="0" fontId="2" fillId="2" borderId="0" xfId="1" applyFill="1" applyBorder="1"/>
    <xf numFmtId="0" fontId="6" fillId="0" borderId="4" xfId="1" applyFont="1" applyBorder="1" applyAlignment="1">
      <alignment horizontal="center" vertical="top" wrapText="1"/>
    </xf>
    <xf numFmtId="0" fontId="6" fillId="3" borderId="5" xfId="1" applyFont="1" applyFill="1" applyBorder="1" applyAlignment="1">
      <alignment horizontal="center" vertical="top" wrapText="1"/>
    </xf>
    <xf numFmtId="0" fontId="6" fillId="0" borderId="8" xfId="1" applyFont="1" applyBorder="1" applyAlignment="1">
      <alignment horizontal="center" vertical="top" wrapText="1"/>
    </xf>
    <xf numFmtId="0" fontId="6" fillId="0" borderId="9" xfId="1" applyFont="1" applyBorder="1" applyAlignment="1">
      <alignment horizontal="center" vertical="top" wrapText="1"/>
    </xf>
    <xf numFmtId="0" fontId="6" fillId="0" borderId="10" xfId="1" applyFont="1" applyBorder="1" applyAlignment="1">
      <alignment horizontal="center" vertical="top" wrapText="1"/>
    </xf>
    <xf numFmtId="0" fontId="2" fillId="0" borderId="14" xfId="1" applyBorder="1"/>
    <xf numFmtId="0" fontId="2" fillId="2" borderId="15" xfId="1" applyFill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15" xfId="1" applyBorder="1" applyAlignment="1">
      <alignment horizontal="center" wrapText="1"/>
    </xf>
    <xf numFmtId="0" fontId="2" fillId="0" borderId="15" xfId="1" applyFill="1" applyBorder="1" applyAlignment="1">
      <alignment horizontal="center" wrapText="1"/>
    </xf>
    <xf numFmtId="0" fontId="2" fillId="0" borderId="15" xfId="1" applyBorder="1"/>
    <xf numFmtId="0" fontId="2" fillId="0" borderId="15" xfId="1" applyFill="1" applyBorder="1"/>
    <xf numFmtId="0" fontId="2" fillId="0" borderId="15" xfId="1" applyFont="1" applyFill="1" applyBorder="1" applyAlignment="1">
      <alignment horizontal="center" vertical="top" wrapText="1"/>
    </xf>
    <xf numFmtId="0" fontId="7" fillId="0" borderId="15" xfId="1" applyFont="1" applyFill="1" applyBorder="1" applyAlignment="1">
      <alignment horizontal="center" vertical="top" wrapText="1"/>
    </xf>
    <xf numFmtId="0" fontId="7" fillId="0" borderId="15" xfId="1" applyFont="1" applyFill="1" applyBorder="1" applyAlignment="1">
      <alignment horizontal="center" vertical="top" wrapText="1"/>
    </xf>
    <xf numFmtId="2" fontId="2" fillId="5" borderId="15" xfId="1" applyNumberFormat="1" applyFill="1" applyBorder="1" applyAlignment="1">
      <alignment horizontal="center"/>
    </xf>
    <xf numFmtId="0" fontId="2" fillId="5" borderId="15" xfId="1" applyFill="1" applyBorder="1" applyAlignment="1">
      <alignment horizontal="center"/>
    </xf>
    <xf numFmtId="2" fontId="2" fillId="0" borderId="15" xfId="1" applyNumberFormat="1" applyBorder="1" applyAlignment="1">
      <alignment horizontal="center"/>
    </xf>
    <xf numFmtId="2" fontId="2" fillId="0" borderId="15" xfId="1" applyNumberFormat="1" applyFont="1" applyFill="1" applyBorder="1" applyAlignment="1">
      <alignment horizontal="center"/>
    </xf>
    <xf numFmtId="2" fontId="2" fillId="0" borderId="15" xfId="1" applyNumberFormat="1" applyFill="1" applyBorder="1" applyAlignment="1">
      <alignment horizontal="center"/>
    </xf>
    <xf numFmtId="0" fontId="10" fillId="0" borderId="15" xfId="1" applyFont="1" applyFill="1" applyBorder="1" applyAlignment="1">
      <alignment horizontal="center" vertical="top" wrapText="1"/>
    </xf>
    <xf numFmtId="0" fontId="10" fillId="0" borderId="16" xfId="1" applyFont="1" applyFill="1" applyBorder="1" applyAlignment="1">
      <alignment horizontal="center" vertical="top" wrapText="1"/>
    </xf>
    <xf numFmtId="0" fontId="7" fillId="0" borderId="16" xfId="1" applyFont="1" applyBorder="1" applyAlignment="1">
      <alignment horizontal="center" vertical="top" wrapText="1"/>
    </xf>
    <xf numFmtId="0" fontId="7" fillId="0" borderId="16" xfId="1" applyFont="1" applyFill="1" applyBorder="1" applyAlignment="1">
      <alignment horizontal="center" vertical="top"/>
    </xf>
    <xf numFmtId="0" fontId="11" fillId="0" borderId="15" xfId="1" applyFont="1" applyFill="1" applyBorder="1" applyAlignment="1">
      <alignment horizontal="center" wrapText="1"/>
    </xf>
    <xf numFmtId="1" fontId="7" fillId="0" borderId="15" xfId="1" applyNumberFormat="1" applyFont="1" applyBorder="1" applyAlignment="1">
      <alignment horizontal="center" vertical="top"/>
    </xf>
    <xf numFmtId="0" fontId="7" fillId="0" borderId="15" xfId="1" applyFont="1" applyFill="1" applyBorder="1"/>
    <xf numFmtId="3" fontId="7" fillId="2" borderId="15" xfId="1" applyNumberFormat="1" applyFont="1" applyFill="1" applyBorder="1" applyAlignment="1">
      <alignment horizontal="center" vertical="center"/>
    </xf>
    <xf numFmtId="164" fontId="7" fillId="2" borderId="15" xfId="1" applyNumberFormat="1" applyFont="1" applyFill="1" applyBorder="1" applyAlignment="1">
      <alignment horizontal="center" vertical="center"/>
    </xf>
    <xf numFmtId="3" fontId="7" fillId="0" borderId="15" xfId="1" applyNumberFormat="1" applyFont="1" applyFill="1" applyBorder="1" applyAlignment="1">
      <alignment horizontal="center" vertical="center"/>
    </xf>
    <xf numFmtId="164" fontId="7" fillId="0" borderId="15" xfId="1" applyNumberFormat="1" applyFont="1" applyFill="1" applyBorder="1" applyAlignment="1">
      <alignment horizontal="center" vertical="center"/>
    </xf>
    <xf numFmtId="0" fontId="2" fillId="0" borderId="0" xfId="1" applyFill="1"/>
    <xf numFmtId="3" fontId="2" fillId="2" borderId="0" xfId="1" applyNumberFormat="1" applyFill="1"/>
    <xf numFmtId="164" fontId="2" fillId="2" borderId="0" xfId="1" applyNumberFormat="1" applyFill="1"/>
    <xf numFmtId="4" fontId="2" fillId="2" borderId="0" xfId="1" applyNumberFormat="1" applyFill="1"/>
    <xf numFmtId="2" fontId="2" fillId="2" borderId="15" xfId="1" applyNumberFormat="1" applyFont="1" applyFill="1" applyBorder="1" applyAlignment="1">
      <alignment horizontal="center" vertical="center"/>
    </xf>
    <xf numFmtId="2" fontId="7" fillId="5" borderId="15" xfId="1" applyNumberFormat="1" applyFont="1" applyFill="1" applyBorder="1" applyAlignment="1">
      <alignment horizontal="center" vertical="center"/>
    </xf>
    <xf numFmtId="0" fontId="2" fillId="0" borderId="15" xfId="1" applyFill="1" applyBorder="1" applyAlignment="1">
      <alignment horizontal="center"/>
    </xf>
    <xf numFmtId="0" fontId="7" fillId="2" borderId="15" xfId="1" applyFont="1" applyFill="1" applyBorder="1" applyAlignment="1">
      <alignment horizontal="center"/>
    </xf>
    <xf numFmtId="2" fontId="2" fillId="0" borderId="15" xfId="1" applyNumberFormat="1" applyFill="1" applyBorder="1"/>
    <xf numFmtId="2" fontId="2" fillId="5" borderId="15" xfId="1" applyNumberFormat="1" applyFont="1" applyFill="1" applyBorder="1"/>
    <xf numFmtId="2" fontId="2" fillId="5" borderId="15" xfId="1" applyNumberFormat="1" applyFont="1" applyFill="1" applyBorder="1" applyAlignment="1">
      <alignment horizontal="center" vertical="center"/>
    </xf>
    <xf numFmtId="1" fontId="7" fillId="2" borderId="15" xfId="1" applyNumberFormat="1" applyFont="1" applyFill="1" applyBorder="1" applyAlignment="1">
      <alignment horizontal="center"/>
    </xf>
    <xf numFmtId="0" fontId="2" fillId="4" borderId="0" xfId="1" applyFill="1"/>
    <xf numFmtId="0" fontId="3" fillId="0" borderId="0" xfId="1" applyFont="1" applyFill="1" applyAlignment="1">
      <alignment horizontal="center"/>
    </xf>
    <xf numFmtId="0" fontId="6" fillId="4" borderId="10" xfId="1" applyFont="1" applyFill="1" applyBorder="1" applyAlignment="1">
      <alignment horizontal="center" vertical="top" wrapText="1"/>
    </xf>
    <xf numFmtId="0" fontId="2" fillId="4" borderId="14" xfId="1" applyFill="1" applyBorder="1"/>
    <xf numFmtId="0" fontId="2" fillId="4" borderId="15" xfId="1" applyFill="1" applyBorder="1" applyAlignment="1">
      <alignment horizontal="center"/>
    </xf>
    <xf numFmtId="2" fontId="12" fillId="0" borderId="15" xfId="1" applyNumberFormat="1" applyFont="1" applyFill="1" applyBorder="1"/>
    <xf numFmtId="0" fontId="7" fillId="0" borderId="16" xfId="1" applyFont="1" applyFill="1" applyBorder="1" applyAlignment="1">
      <alignment horizontal="center" vertical="top" wrapText="1"/>
    </xf>
    <xf numFmtId="1" fontId="7" fillId="0" borderId="15" xfId="1" applyNumberFormat="1" applyFont="1" applyFill="1" applyBorder="1" applyAlignment="1">
      <alignment horizontal="center" vertical="top"/>
    </xf>
    <xf numFmtId="0" fontId="2" fillId="0" borderId="0" xfId="1" applyFill="1" applyBorder="1"/>
    <xf numFmtId="16" fontId="13" fillId="0" borderId="0" xfId="8" applyNumberFormat="1" applyFont="1" applyFill="1" applyBorder="1" applyAlignment="1">
      <alignment vertical="center" wrapText="1"/>
    </xf>
    <xf numFmtId="0" fontId="13" fillId="0" borderId="0" xfId="8" applyFont="1" applyFill="1" applyBorder="1" applyAlignment="1">
      <alignment vertical="center" wrapText="1"/>
    </xf>
    <xf numFmtId="164" fontId="13" fillId="0" borderId="0" xfId="8" applyNumberFormat="1" applyFont="1" applyFill="1" applyBorder="1" applyAlignment="1">
      <alignment horizontal="center" vertical="center" wrapText="1"/>
    </xf>
    <xf numFmtId="0" fontId="13" fillId="0" borderId="0" xfId="8" applyFont="1" applyFill="1" applyBorder="1" applyAlignment="1">
      <alignment horizontal="center" vertical="center" wrapText="1"/>
    </xf>
    <xf numFmtId="0" fontId="14" fillId="0" borderId="0" xfId="8" applyFont="1" applyFill="1" applyBorder="1" applyAlignment="1">
      <alignment vertical="center" wrapText="1"/>
    </xf>
    <xf numFmtId="0" fontId="13" fillId="0" borderId="0" xfId="8" applyFont="1" applyFill="1" applyBorder="1" applyAlignment="1">
      <alignment horizontal="center" vertical="center"/>
    </xf>
    <xf numFmtId="0" fontId="14" fillId="0" borderId="0" xfId="8" applyFont="1" applyFill="1" applyBorder="1" applyAlignment="1">
      <alignment horizontal="center" vertical="center" wrapText="1"/>
    </xf>
    <xf numFmtId="0" fontId="14" fillId="0" borderId="0" xfId="8" applyFont="1" applyFill="1" applyBorder="1" applyAlignment="1">
      <alignment horizontal="left" wrapText="1"/>
    </xf>
    <xf numFmtId="0" fontId="14" fillId="0" borderId="0" xfId="8" applyFont="1" applyFill="1" applyBorder="1" applyAlignment="1">
      <alignment horizontal="center" wrapText="1"/>
    </xf>
    <xf numFmtId="0" fontId="14" fillId="0" borderId="0" xfId="1" applyFont="1" applyFill="1" applyBorder="1" applyAlignment="1">
      <alignment horizontal="center"/>
    </xf>
    <xf numFmtId="0" fontId="7" fillId="0" borderId="15" xfId="1" applyFont="1" applyFill="1" applyBorder="1" applyAlignment="1">
      <alignment horizontal="center" vertical="top" wrapText="1"/>
    </xf>
    <xf numFmtId="0" fontId="4" fillId="0" borderId="17" xfId="1" applyFont="1" applyBorder="1" applyAlignment="1"/>
    <xf numFmtId="0" fontId="4" fillId="0" borderId="0" xfId="1" applyFont="1" applyBorder="1" applyAlignment="1"/>
    <xf numFmtId="0" fontId="2" fillId="0" borderId="15" xfId="1" applyFont="1" applyFill="1" applyBorder="1" applyAlignment="1">
      <alignment horizontal="center"/>
    </xf>
    <xf numFmtId="2" fontId="7" fillId="0" borderId="15" xfId="1" applyNumberFormat="1" applyFont="1" applyFill="1" applyBorder="1" applyAlignment="1">
      <alignment horizontal="center" vertical="top"/>
    </xf>
    <xf numFmtId="2" fontId="7" fillId="0" borderId="15" xfId="1" applyNumberFormat="1" applyFont="1" applyFill="1" applyBorder="1" applyAlignment="1">
      <alignment horizontal="center" vertical="center"/>
    </xf>
    <xf numFmtId="2" fontId="2" fillId="0" borderId="15" xfId="1" applyNumberFormat="1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center"/>
    </xf>
    <xf numFmtId="2" fontId="2" fillId="0" borderId="15" xfId="1" applyNumberFormat="1" applyFont="1" applyFill="1" applyBorder="1"/>
    <xf numFmtId="2" fontId="7" fillId="0" borderId="15" xfId="1" applyNumberFormat="1" applyFont="1" applyFill="1" applyBorder="1"/>
    <xf numFmtId="2" fontId="2" fillId="2" borderId="15" xfId="1" applyNumberFormat="1" applyFill="1" applyBorder="1" applyAlignment="1">
      <alignment horizontal="center"/>
    </xf>
    <xf numFmtId="2" fontId="2" fillId="2" borderId="15" xfId="1" applyNumberFormat="1" applyFont="1" applyFill="1" applyBorder="1" applyAlignment="1">
      <alignment horizontal="center"/>
    </xf>
    <xf numFmtId="0" fontId="5" fillId="2" borderId="15" xfId="2" applyFont="1" applyFill="1" applyBorder="1" applyAlignment="1">
      <alignment horizontal="center" vertical="center" wrapText="1"/>
    </xf>
    <xf numFmtId="0" fontId="5" fillId="2" borderId="15" xfId="2" applyFont="1" applyFill="1" applyBorder="1" applyAlignment="1">
      <alignment horizontal="center" vertical="center"/>
    </xf>
    <xf numFmtId="0" fontId="9" fillId="2" borderId="15" xfId="1" applyFont="1" applyFill="1" applyBorder="1" applyAlignment="1">
      <alignment horizontal="center" vertical="distributed"/>
    </xf>
    <xf numFmtId="2" fontId="9" fillId="2" borderId="15" xfId="1" applyNumberFormat="1" applyFont="1" applyFill="1" applyBorder="1" applyAlignment="1">
      <alignment horizontal="center" vertical="distributed" wrapText="1"/>
    </xf>
    <xf numFmtId="2" fontId="9" fillId="2" borderId="15" xfId="1" applyNumberFormat="1" applyFont="1" applyFill="1" applyBorder="1" applyAlignment="1">
      <alignment horizontal="center" wrapText="1"/>
    </xf>
    <xf numFmtId="0" fontId="14" fillId="0" borderId="0" xfId="8" applyFont="1" applyFill="1" applyBorder="1" applyAlignment="1">
      <alignment horizontal="center" wrapText="1"/>
    </xf>
    <xf numFmtId="0" fontId="2" fillId="0" borderId="0" xfId="1" applyFill="1" applyBorder="1" applyAlignment="1">
      <alignment horizontal="center"/>
    </xf>
    <xf numFmtId="0" fontId="8" fillId="0" borderId="15" xfId="1" applyFont="1" applyFill="1" applyBorder="1" applyAlignment="1">
      <alignment horizontal="center" wrapText="1"/>
    </xf>
    <xf numFmtId="0" fontId="7" fillId="0" borderId="11" xfId="1" applyFont="1" applyFill="1" applyBorder="1" applyAlignment="1">
      <alignment horizontal="center" vertical="top" wrapText="1"/>
    </xf>
    <xf numFmtId="0" fontId="7" fillId="0" borderId="12" xfId="1" applyFont="1" applyFill="1" applyBorder="1" applyAlignment="1">
      <alignment horizontal="center" vertical="top" wrapText="1"/>
    </xf>
    <xf numFmtId="0" fontId="7" fillId="0" borderId="6" xfId="1" applyFont="1" applyBorder="1" applyAlignment="1">
      <alignment horizontal="center" vertical="top" wrapText="1"/>
    </xf>
    <xf numFmtId="0" fontId="7" fillId="0" borderId="7" xfId="1" applyFont="1" applyBorder="1" applyAlignment="1">
      <alignment vertical="top" wrapText="1"/>
    </xf>
    <xf numFmtId="0" fontId="6" fillId="4" borderId="11" xfId="1" applyFont="1" applyFill="1" applyBorder="1" applyAlignment="1">
      <alignment horizontal="center" vertical="top" wrapText="1"/>
    </xf>
    <xf numFmtId="0" fontId="6" fillId="4" borderId="12" xfId="1" applyFont="1" applyFill="1" applyBorder="1" applyAlignment="1">
      <alignment horizontal="center" vertical="top" wrapText="1"/>
    </xf>
    <xf numFmtId="0" fontId="7" fillId="4" borderId="13" xfId="1" applyFont="1" applyFill="1" applyBorder="1" applyAlignment="1">
      <alignment horizontal="center"/>
    </xf>
    <xf numFmtId="0" fontId="7" fillId="4" borderId="12" xfId="1" applyFont="1" applyFill="1" applyBorder="1" applyAlignment="1">
      <alignment horizontal="center"/>
    </xf>
    <xf numFmtId="0" fontId="7" fillId="4" borderId="11" xfId="1" applyFont="1" applyFill="1" applyBorder="1" applyAlignment="1">
      <alignment horizontal="center"/>
    </xf>
    <xf numFmtId="0" fontId="8" fillId="0" borderId="11" xfId="1" applyFont="1" applyFill="1" applyBorder="1" applyAlignment="1">
      <alignment horizontal="center" wrapText="1"/>
    </xf>
    <xf numFmtId="0" fontId="8" fillId="0" borderId="12" xfId="1" applyFont="1" applyFill="1" applyBorder="1" applyAlignment="1">
      <alignment horizontal="center" wrapText="1"/>
    </xf>
    <xf numFmtId="0" fontId="5" fillId="0" borderId="0" xfId="1" applyFont="1" applyBorder="1" applyAlignment="1">
      <alignment horizontal="center"/>
    </xf>
    <xf numFmtId="0" fontId="7" fillId="0" borderId="4" xfId="1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horizontal="center" vertical="top" wrapText="1"/>
    </xf>
    <xf numFmtId="0" fontId="7" fillId="0" borderId="7" xfId="1" applyFont="1" applyFill="1" applyBorder="1" applyAlignment="1">
      <alignment vertical="top" wrapText="1"/>
    </xf>
    <xf numFmtId="0" fontId="7" fillId="0" borderId="18" xfId="1" applyFont="1" applyFill="1" applyBorder="1" applyAlignment="1">
      <alignment horizontal="center" vertical="top" wrapText="1"/>
    </xf>
    <xf numFmtId="0" fontId="7" fillId="0" borderId="19" xfId="1" applyFont="1" applyFill="1" applyBorder="1" applyAlignment="1">
      <alignment horizontal="center" vertical="top" wrapText="1"/>
    </xf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7" fillId="0" borderId="15" xfId="1" applyFont="1" applyFill="1" applyBorder="1" applyAlignment="1">
      <alignment horizontal="center" vertical="top" wrapText="1"/>
    </xf>
    <xf numFmtId="0" fontId="6" fillId="2" borderId="11" xfId="1" applyFont="1" applyFill="1" applyBorder="1" applyAlignment="1">
      <alignment horizontal="center" vertical="top" wrapText="1"/>
    </xf>
    <xf numFmtId="0" fontId="6" fillId="2" borderId="12" xfId="1" applyFont="1" applyFill="1" applyBorder="1" applyAlignment="1">
      <alignment horizontal="center" vertical="top" wrapText="1"/>
    </xf>
    <xf numFmtId="0" fontId="7" fillId="2" borderId="13" xfId="1" applyFont="1" applyFill="1" applyBorder="1" applyAlignment="1">
      <alignment horizontal="center"/>
    </xf>
    <xf numFmtId="0" fontId="7" fillId="2" borderId="12" xfId="1" applyFont="1" applyFill="1" applyBorder="1" applyAlignment="1">
      <alignment horizontal="center"/>
    </xf>
    <xf numFmtId="0" fontId="7" fillId="2" borderId="11" xfId="1" applyFont="1" applyFill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7" fillId="4" borderId="4" xfId="1" applyFont="1" applyFill="1" applyBorder="1" applyAlignment="1">
      <alignment horizontal="center" vertical="top" wrapText="1"/>
    </xf>
    <xf numFmtId="0" fontId="7" fillId="4" borderId="6" xfId="1" applyFont="1" applyFill="1" applyBorder="1" applyAlignment="1">
      <alignment horizontal="center" vertical="top" wrapText="1"/>
    </xf>
    <xf numFmtId="0" fontId="7" fillId="4" borderId="7" xfId="1" applyFont="1" applyFill="1" applyBorder="1" applyAlignment="1">
      <alignment vertical="top" wrapText="1"/>
    </xf>
    <xf numFmtId="0" fontId="7" fillId="2" borderId="6" xfId="1" applyFont="1" applyFill="1" applyBorder="1" applyAlignment="1">
      <alignment horizontal="center" vertical="top" wrapText="1"/>
    </xf>
    <xf numFmtId="0" fontId="7" fillId="2" borderId="7" xfId="1" applyFont="1" applyFill="1" applyBorder="1" applyAlignment="1">
      <alignment vertical="top" wrapText="1"/>
    </xf>
    <xf numFmtId="0" fontId="4" fillId="0" borderId="0" xfId="1" applyFont="1" applyBorder="1" applyAlignment="1">
      <alignment horizontal="center"/>
    </xf>
  </cellXfs>
  <cellStyles count="13">
    <cellStyle name="Обычный" xfId="0" builtinId="0"/>
    <cellStyle name="Обычный 10" xfId="3"/>
    <cellStyle name="Обычный 11" xfId="4"/>
    <cellStyle name="Обычный 12" xfId="5"/>
    <cellStyle name="Обычный 2" xfId="1"/>
    <cellStyle name="Обычный 3" xfId="2"/>
    <cellStyle name="Обычный 4" xfId="6"/>
    <cellStyle name="Обычный 5" xfId="7"/>
    <cellStyle name="Обычный 5 2" xfId="8"/>
    <cellStyle name="Обычный 6" xfId="9"/>
    <cellStyle name="Обычный 7" xfId="10"/>
    <cellStyle name="Обычный 8" xfId="11"/>
    <cellStyle name="Обычный 9" xfId="1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3"/>
  <sheetViews>
    <sheetView tabSelected="1" topLeftCell="C10" zoomScaleNormal="100" workbookViewId="0">
      <pane xSplit="8" ySplit="4" topLeftCell="K107" activePane="bottomRight" state="frozen"/>
      <selection activeCell="C10" sqref="C10"/>
      <selection pane="topRight" activeCell="K10" sqref="K10"/>
      <selection pane="bottomLeft" activeCell="C20" sqref="C20"/>
      <selection pane="bottomRight" activeCell="H132" sqref="H132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4" width="13.28515625" style="42" customWidth="1"/>
    <col min="5" max="5" width="11.5703125" style="42" customWidth="1"/>
    <col min="6" max="6" width="11.140625" style="42" customWidth="1"/>
    <col min="7" max="7" width="11.7109375" style="42" customWidth="1"/>
    <col min="8" max="8" width="12" style="42" customWidth="1"/>
    <col min="9" max="9" width="11.140625" style="42" customWidth="1"/>
    <col min="10" max="10" width="19.42578125" style="42" customWidth="1"/>
    <col min="11" max="11" width="12.85546875" style="42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1:18" ht="15.75" x14ac:dyDescent="0.25">
      <c r="I1" s="110"/>
      <c r="J1" s="110"/>
      <c r="K1" s="110"/>
      <c r="L1" s="110"/>
      <c r="M1" s="3" t="s">
        <v>0</v>
      </c>
      <c r="N1" s="3"/>
    </row>
    <row r="2" spans="1:18" ht="15.75" x14ac:dyDescent="0.25">
      <c r="B2" s="1" t="s">
        <v>1</v>
      </c>
      <c r="I2" s="110"/>
      <c r="J2" s="110"/>
      <c r="K2" s="110"/>
      <c r="L2" s="110"/>
      <c r="M2" s="3" t="s">
        <v>2</v>
      </c>
      <c r="N2" s="3"/>
      <c r="O2" s="3"/>
    </row>
    <row r="3" spans="1:18" ht="15.75" x14ac:dyDescent="0.25">
      <c r="I3" s="110"/>
      <c r="J3" s="110"/>
      <c r="K3" s="110"/>
      <c r="L3" s="110"/>
      <c r="M3" s="3" t="s">
        <v>3</v>
      </c>
      <c r="N3" s="3"/>
      <c r="O3" s="3"/>
    </row>
    <row r="4" spans="1:18" ht="15.75" x14ac:dyDescent="0.25">
      <c r="I4" s="55"/>
      <c r="J4" s="55"/>
      <c r="K4" s="55"/>
      <c r="L4" s="5"/>
      <c r="M4" s="3" t="s">
        <v>4</v>
      </c>
      <c r="N4" s="3"/>
      <c r="O4" s="3"/>
    </row>
    <row r="5" spans="1:18" ht="15.75" x14ac:dyDescent="0.25">
      <c r="I5" s="110"/>
      <c r="J5" s="110"/>
      <c r="K5" s="110"/>
      <c r="L5" s="110"/>
      <c r="M5" s="3" t="s">
        <v>5</v>
      </c>
      <c r="N5" s="3"/>
      <c r="O5" s="3"/>
    </row>
    <row r="6" spans="1:18" ht="15.75" x14ac:dyDescent="0.25">
      <c r="I6" s="110"/>
      <c r="J6" s="110"/>
      <c r="K6" s="110"/>
      <c r="L6" s="110"/>
      <c r="O6" s="3"/>
    </row>
    <row r="7" spans="1:18" ht="15.75" x14ac:dyDescent="0.25">
      <c r="I7" s="110"/>
      <c r="J7" s="110"/>
      <c r="K7" s="110"/>
      <c r="L7" s="110"/>
    </row>
    <row r="8" spans="1:18" ht="15.75" x14ac:dyDescent="0.25">
      <c r="I8" s="55"/>
      <c r="J8" s="55"/>
      <c r="K8" s="55"/>
    </row>
    <row r="9" spans="1:18" ht="12.75" customHeight="1" x14ac:dyDescent="0.2"/>
    <row r="10" spans="1:18" ht="13.5" thickBot="1" x14ac:dyDescent="0.25"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</row>
    <row r="11" spans="1:18" ht="16.5" thickBot="1" x14ac:dyDescent="0.3">
      <c r="B11" s="74"/>
      <c r="C11" s="75"/>
      <c r="D11" s="111" t="s">
        <v>123</v>
      </c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3"/>
      <c r="Q11" s="75"/>
      <c r="R11" s="75"/>
    </row>
    <row r="12" spans="1:18" ht="13.5" thickBot="1" x14ac:dyDescent="0.25"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</row>
    <row r="13" spans="1:18" ht="127.5" customHeight="1" thickTop="1" thickBot="1" x14ac:dyDescent="0.25">
      <c r="A13" s="11" t="s">
        <v>7</v>
      </c>
      <c r="B13" s="11" t="s">
        <v>8</v>
      </c>
      <c r="C13" s="12" t="s">
        <v>9</v>
      </c>
      <c r="D13" s="105" t="s">
        <v>10</v>
      </c>
      <c r="E13" s="105"/>
      <c r="F13" s="105" t="s">
        <v>11</v>
      </c>
      <c r="G13" s="105"/>
      <c r="H13" s="106" t="s">
        <v>12</v>
      </c>
      <c r="I13" s="107"/>
      <c r="J13" s="108" t="s">
        <v>13</v>
      </c>
      <c r="K13" s="109"/>
      <c r="L13" s="95" t="s">
        <v>14</v>
      </c>
      <c r="M13" s="96"/>
      <c r="N13" s="95" t="s">
        <v>15</v>
      </c>
      <c r="O13" s="96"/>
      <c r="P13" s="95" t="s">
        <v>16</v>
      </c>
      <c r="Q13" s="96"/>
    </row>
    <row r="14" spans="1:18" ht="13.5" thickTop="1" x14ac:dyDescent="0.2">
      <c r="A14" s="13">
        <v>1</v>
      </c>
      <c r="B14" s="14">
        <v>2</v>
      </c>
      <c r="C14" s="56">
        <v>3</v>
      </c>
      <c r="D14" s="97">
        <v>4</v>
      </c>
      <c r="E14" s="98"/>
      <c r="F14" s="99">
        <v>5</v>
      </c>
      <c r="G14" s="100"/>
      <c r="H14" s="101">
        <v>6</v>
      </c>
      <c r="I14" s="100"/>
      <c r="J14" s="101">
        <v>7</v>
      </c>
      <c r="K14" s="100"/>
      <c r="L14" s="101">
        <v>8</v>
      </c>
      <c r="M14" s="100"/>
      <c r="N14" s="101">
        <v>9</v>
      </c>
      <c r="O14" s="100"/>
      <c r="P14" s="101">
        <v>10</v>
      </c>
      <c r="Q14" s="100"/>
    </row>
    <row r="15" spans="1:18" ht="12.75" customHeight="1" x14ac:dyDescent="0.2">
      <c r="A15" s="16"/>
      <c r="B15" s="16"/>
      <c r="C15" s="57"/>
      <c r="D15" s="58" t="s">
        <v>17</v>
      </c>
      <c r="E15" s="58" t="s">
        <v>18</v>
      </c>
      <c r="F15" s="58" t="s">
        <v>17</v>
      </c>
      <c r="G15" s="58" t="s">
        <v>18</v>
      </c>
      <c r="H15" s="58" t="s">
        <v>17</v>
      </c>
      <c r="I15" s="58" t="s">
        <v>18</v>
      </c>
      <c r="J15" s="58" t="s">
        <v>17</v>
      </c>
      <c r="K15" s="58" t="s">
        <v>18</v>
      </c>
      <c r="L15" s="58" t="s">
        <v>17</v>
      </c>
      <c r="M15" s="58" t="s">
        <v>19</v>
      </c>
      <c r="N15" s="58" t="s">
        <v>17</v>
      </c>
      <c r="O15" s="58" t="s">
        <v>19</v>
      </c>
      <c r="P15" s="58" t="s">
        <v>17</v>
      </c>
      <c r="Q15" s="58" t="s">
        <v>19</v>
      </c>
    </row>
    <row r="16" spans="1:18" ht="28.5" customHeight="1" x14ac:dyDescent="0.25">
      <c r="A16" s="19" t="s">
        <v>20</v>
      </c>
      <c r="B16" s="19" t="s">
        <v>21</v>
      </c>
      <c r="C16" s="102" t="s">
        <v>22</v>
      </c>
      <c r="D16" s="103"/>
      <c r="E16" s="48"/>
      <c r="F16" s="48"/>
      <c r="G16" s="48"/>
      <c r="H16" s="48"/>
      <c r="I16" s="48"/>
      <c r="J16" s="48"/>
      <c r="K16" s="48"/>
      <c r="L16" s="18"/>
      <c r="M16" s="18"/>
      <c r="N16" s="18"/>
      <c r="O16" s="18"/>
      <c r="P16" s="18"/>
      <c r="Q16" s="18"/>
    </row>
    <row r="17" spans="1:33" ht="12" customHeight="1" x14ac:dyDescent="0.2">
      <c r="A17" s="21"/>
      <c r="B17" s="21"/>
      <c r="C17" s="23" t="s">
        <v>23</v>
      </c>
      <c r="D17" s="30">
        <f>' по 6-10'!D17+' по 0,4'!D23</f>
        <v>43</v>
      </c>
      <c r="E17" s="30">
        <f>' по 6-10'!E17+' по 0,4'!E23</f>
        <v>1819.5</v>
      </c>
      <c r="F17" s="30">
        <f>' по 6-10'!F17+' по 0,4'!F23</f>
        <v>42</v>
      </c>
      <c r="G17" s="30">
        <f>' по 6-10'!G17+' по 0,4'!G23</f>
        <v>839.5</v>
      </c>
      <c r="H17" s="30">
        <f>' по 6-10'!H17+' по 0,4'!H23</f>
        <v>0</v>
      </c>
      <c r="I17" s="30">
        <f>' по 6-10'!I17+' по 0,4'!I23</f>
        <v>0</v>
      </c>
      <c r="J17" s="30">
        <f>' по 6-10'!J17+' по 0,4'!J23</f>
        <v>29</v>
      </c>
      <c r="K17" s="30">
        <f>' по 6-10'!K17+' по 0,4'!K23</f>
        <v>251.55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</row>
    <row r="18" spans="1:33" ht="12" customHeight="1" x14ac:dyDescent="0.2">
      <c r="A18" s="21"/>
      <c r="B18" s="21"/>
      <c r="C18" s="23" t="s">
        <v>24</v>
      </c>
      <c r="D18" s="30">
        <f>' по 6-10'!D18+' по 0,4'!D24</f>
        <v>0</v>
      </c>
      <c r="E18" s="30">
        <f>' по 6-10'!E18+' по 0,4'!E24</f>
        <v>0</v>
      </c>
      <c r="F18" s="30">
        <f>' по 6-10'!F18+' по 0,4'!F24</f>
        <v>0</v>
      </c>
      <c r="G18" s="30">
        <f>' по 6-10'!G18+' по 0,4'!G24</f>
        <v>0</v>
      </c>
      <c r="H18" s="30">
        <f>' по 6-10'!H18+' по 0,4'!H24</f>
        <v>0</v>
      </c>
      <c r="I18" s="30">
        <f>' по 6-10'!I18+' по 0,4'!I24</f>
        <v>0</v>
      </c>
      <c r="J18" s="30">
        <f>' по 6-10'!J18+' по 0,4'!J24</f>
        <v>1</v>
      </c>
      <c r="K18" s="30">
        <f>' по 6-10'!K18+' по 0,4'!K24</f>
        <v>730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</row>
    <row r="19" spans="1:33" ht="12" customHeight="1" x14ac:dyDescent="0.2">
      <c r="A19" s="21"/>
      <c r="B19" s="21"/>
      <c r="C19" s="23" t="s">
        <v>25</v>
      </c>
      <c r="D19" s="30">
        <f>' по 6-10'!D19+' по 0,4'!D25</f>
        <v>0</v>
      </c>
      <c r="E19" s="30">
        <f>' по 6-10'!E19+' по 0,4'!E25</f>
        <v>0</v>
      </c>
      <c r="F19" s="30">
        <f>' по 6-10'!F19+' по 0,4'!F25</f>
        <v>0</v>
      </c>
      <c r="G19" s="30">
        <f>' по 6-10'!G19+' по 0,4'!G25</f>
        <v>0</v>
      </c>
      <c r="H19" s="30">
        <f>' по 6-10'!H19+' по 0,4'!H25</f>
        <v>0</v>
      </c>
      <c r="I19" s="30">
        <f>' по 6-10'!I19+' по 0,4'!I25</f>
        <v>0</v>
      </c>
      <c r="J19" s="30">
        <f>' по 6-10'!J19+' по 0,4'!J25</f>
        <v>1</v>
      </c>
      <c r="K19" s="30">
        <f>' по 6-10'!K19+' по 0,4'!K25</f>
        <v>450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</row>
    <row r="20" spans="1:33" ht="11.25" customHeight="1" x14ac:dyDescent="0.25">
      <c r="A20" s="21"/>
      <c r="B20" s="21"/>
      <c r="C20" s="23" t="s">
        <v>26</v>
      </c>
      <c r="D20" s="30">
        <f>' по 6-10'!D20+' по 0,4'!D26</f>
        <v>0</v>
      </c>
      <c r="E20" s="30">
        <f>' по 6-10'!E20+' по 0,4'!E26</f>
        <v>0</v>
      </c>
      <c r="F20" s="30">
        <f>' по 6-10'!F20+' по 0,4'!F26</f>
        <v>0</v>
      </c>
      <c r="G20" s="30">
        <f>' по 6-10'!G20+' по 0,4'!G26</f>
        <v>0</v>
      </c>
      <c r="H20" s="30">
        <f>' по 6-10'!H20+' по 0,4'!H26</f>
        <v>0</v>
      </c>
      <c r="I20" s="30">
        <f>' по 6-10'!I20+' по 0,4'!I26</f>
        <v>0</v>
      </c>
      <c r="J20" s="30">
        <f>' по 6-10'!J20+' по 0,4'!J26</f>
        <v>0</v>
      </c>
      <c r="K20" s="30">
        <f>' по 6-10'!K20+' по 0,4'!K26</f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</row>
    <row r="21" spans="1:33" ht="11.25" customHeight="1" x14ac:dyDescent="0.2">
      <c r="A21" s="21"/>
      <c r="B21" s="21"/>
      <c r="C21" s="23" t="s">
        <v>27</v>
      </c>
      <c r="D21" s="30">
        <f>' по 6-10'!D21+' по 0,4'!D27</f>
        <v>0</v>
      </c>
      <c r="E21" s="30">
        <f>' по 6-10'!E21+' по 0,4'!E27</f>
        <v>0</v>
      </c>
      <c r="F21" s="30">
        <f>' по 6-10'!F21+' по 0,4'!F27</f>
        <v>1</v>
      </c>
      <c r="G21" s="30">
        <f>' по 6-10'!G21+' по 0,4'!G27</f>
        <v>814</v>
      </c>
      <c r="H21" s="30">
        <f>' по 6-10'!H21+' по 0,4'!H27</f>
        <v>0</v>
      </c>
      <c r="I21" s="30">
        <f>' по 6-10'!I21+' по 0,4'!I27</f>
        <v>0</v>
      </c>
      <c r="J21" s="30">
        <f>' по 6-10'!J21+' по 0,4'!J27</f>
        <v>0</v>
      </c>
      <c r="K21" s="30">
        <f>' по 6-10'!K21+' по 0,4'!K27</f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</row>
    <row r="22" spans="1:33" ht="12.75" customHeight="1" x14ac:dyDescent="0.2">
      <c r="A22" s="21"/>
      <c r="B22" s="21"/>
      <c r="C22" s="23" t="s">
        <v>28</v>
      </c>
      <c r="D22" s="30">
        <f>' по 6-10'!D22+' по 0,4'!D28</f>
        <v>3</v>
      </c>
      <c r="E22" s="30">
        <f>' по 6-10'!E22+' по 0,4'!E28</f>
        <v>10</v>
      </c>
      <c r="F22" s="30">
        <f>' по 6-10'!F22+' по 0,4'!F28</f>
        <v>3</v>
      </c>
      <c r="G22" s="30">
        <f>' по 6-10'!G22+' по 0,4'!G28</f>
        <v>10</v>
      </c>
      <c r="H22" s="30">
        <f>' по 6-10'!H22+' по 0,4'!H28</f>
        <v>0</v>
      </c>
      <c r="I22" s="30">
        <f>' по 6-10'!I22+' по 0,4'!I28</f>
        <v>0</v>
      </c>
      <c r="J22" s="30">
        <f>' по 6-10'!J22+' по 0,4'!J28</f>
        <v>5</v>
      </c>
      <c r="K22" s="30">
        <f>' по 6-10'!K22+' по 0,4'!K28</f>
        <v>42.5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</row>
    <row r="23" spans="1:33" ht="11.25" customHeight="1" x14ac:dyDescent="0.2">
      <c r="A23" s="21"/>
      <c r="B23" s="21"/>
      <c r="C23" s="23" t="s">
        <v>29</v>
      </c>
      <c r="D23" s="30">
        <f>' по 6-10'!D23+' по 0,4'!D29</f>
        <v>55</v>
      </c>
      <c r="E23" s="30">
        <f>' по 6-10'!E23+' по 0,4'!E29</f>
        <v>398.22500000000002</v>
      </c>
      <c r="F23" s="30">
        <f>' по 6-10'!F23+' по 0,4'!F29</f>
        <v>55</v>
      </c>
      <c r="G23" s="30">
        <f>' по 6-10'!G23+' по 0,4'!G29</f>
        <v>398.22500000000002</v>
      </c>
      <c r="H23" s="30">
        <f>' по 6-10'!H23+' по 0,4'!H29</f>
        <v>0</v>
      </c>
      <c r="I23" s="30">
        <f>' по 6-10'!I23+' по 0,4'!I29</f>
        <v>0</v>
      </c>
      <c r="J23" s="30">
        <f>' по 6-10'!J23+' по 0,4'!J29</f>
        <v>77</v>
      </c>
      <c r="K23" s="30">
        <f>' по 6-10'!K23+' по 0,4'!K29</f>
        <v>648.6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</row>
    <row r="24" spans="1:33" ht="16.5" customHeight="1" x14ac:dyDescent="0.2">
      <c r="A24" s="21"/>
      <c r="B24" s="21"/>
      <c r="C24" s="24" t="s">
        <v>30</v>
      </c>
      <c r="D24" s="48">
        <f>D17+D18+D19+D20+D21+D22+D23</f>
        <v>101</v>
      </c>
      <c r="E24" s="48">
        <f t="shared" ref="E24:Q24" si="0">E17+E18+E19+E20+E21+E22+E23</f>
        <v>2227.7249999999999</v>
      </c>
      <c r="F24" s="48">
        <f t="shared" si="0"/>
        <v>101</v>
      </c>
      <c r="G24" s="48">
        <f t="shared" si="0"/>
        <v>2061.7249999999999</v>
      </c>
      <c r="H24" s="48">
        <f t="shared" si="0"/>
        <v>0</v>
      </c>
      <c r="I24" s="48">
        <f t="shared" si="0"/>
        <v>0</v>
      </c>
      <c r="J24" s="48">
        <f t="shared" si="0"/>
        <v>113</v>
      </c>
      <c r="K24" s="48">
        <f t="shared" si="0"/>
        <v>2122.65</v>
      </c>
      <c r="L24" s="18">
        <f t="shared" si="0"/>
        <v>0</v>
      </c>
      <c r="M24" s="18">
        <f t="shared" si="0"/>
        <v>0</v>
      </c>
      <c r="N24" s="18">
        <f t="shared" si="0"/>
        <v>0</v>
      </c>
      <c r="O24" s="18">
        <f t="shared" si="0"/>
        <v>0</v>
      </c>
      <c r="P24" s="18">
        <f t="shared" si="0"/>
        <v>0</v>
      </c>
      <c r="Q24" s="18">
        <f t="shared" si="0"/>
        <v>0</v>
      </c>
    </row>
    <row r="25" spans="1:33" ht="26.25" customHeight="1" x14ac:dyDescent="0.25">
      <c r="A25" s="21"/>
      <c r="B25" s="21"/>
      <c r="C25" s="102" t="s">
        <v>31</v>
      </c>
      <c r="D25" s="103"/>
      <c r="E25" s="48"/>
      <c r="F25" s="48"/>
      <c r="G25" s="48"/>
      <c r="H25" s="48"/>
      <c r="I25" s="48"/>
      <c r="J25" s="48"/>
      <c r="K25" s="48"/>
      <c r="L25" s="18"/>
      <c r="M25" s="18"/>
      <c r="N25" s="18"/>
      <c r="O25" s="18"/>
      <c r="P25" s="18"/>
      <c r="Q25" s="18"/>
    </row>
    <row r="26" spans="1:33" ht="12" customHeight="1" x14ac:dyDescent="0.2">
      <c r="A26" s="21"/>
      <c r="B26" s="21"/>
      <c r="C26" s="23" t="s">
        <v>32</v>
      </c>
      <c r="D26" s="30">
        <f>' по 6-10'!D26+' по 0,4'!D32</f>
        <v>12</v>
      </c>
      <c r="E26" s="30">
        <f>' по 6-10'!E26+' по 0,4'!E32</f>
        <v>763.8</v>
      </c>
      <c r="F26" s="30">
        <f>' по 6-10'!F26+' по 0,4'!F32</f>
        <v>12</v>
      </c>
      <c r="G26" s="30">
        <f>' по 6-10'!G26+' по 0,4'!G32</f>
        <v>764.3</v>
      </c>
      <c r="H26" s="30">
        <f>' по 6-10'!H26+' по 0,4'!H32</f>
        <v>0</v>
      </c>
      <c r="I26" s="30">
        <f>' по 6-10'!I26+' по 0,4'!I32</f>
        <v>0</v>
      </c>
      <c r="J26" s="30">
        <f>' по 6-10'!J26+' по 0,4'!J32</f>
        <v>14</v>
      </c>
      <c r="K26" s="30">
        <f>' по 6-10'!K26+' по 0,4'!K32</f>
        <v>1246.1999999999998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</row>
    <row r="27" spans="1:33" ht="12.75" customHeight="1" x14ac:dyDescent="0.2">
      <c r="A27" s="21"/>
      <c r="B27" s="21"/>
      <c r="C27" s="23" t="s">
        <v>33</v>
      </c>
      <c r="D27" s="30">
        <f>' по 6-10'!D27+' по 0,4'!D33</f>
        <v>0</v>
      </c>
      <c r="E27" s="30">
        <f>' по 6-10'!E27+' по 0,4'!E33</f>
        <v>0</v>
      </c>
      <c r="F27" s="30">
        <f>' по 6-10'!F27+' по 0,4'!F33</f>
        <v>0</v>
      </c>
      <c r="G27" s="30">
        <f>' по 6-10'!G27+' по 0,4'!G33</f>
        <v>0</v>
      </c>
      <c r="H27" s="30">
        <f>' по 6-10'!H27+' по 0,4'!H33</f>
        <v>0</v>
      </c>
      <c r="I27" s="30">
        <f>' по 6-10'!I27+' по 0,4'!I33</f>
        <v>0</v>
      </c>
      <c r="J27" s="30">
        <f>' по 6-10'!J27+' по 0,4'!J33</f>
        <v>3</v>
      </c>
      <c r="K27" s="30">
        <f>' по 6-10'!K27+' по 0,4'!K33</f>
        <v>434.5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</row>
    <row r="28" spans="1:33" ht="12.75" customHeight="1" x14ac:dyDescent="0.2">
      <c r="A28" s="21"/>
      <c r="B28" s="21"/>
      <c r="C28" s="23" t="s">
        <v>34</v>
      </c>
      <c r="D28" s="30">
        <f>' по 6-10'!D28+' по 0,4'!D34</f>
        <v>7</v>
      </c>
      <c r="E28" s="30">
        <f>' по 6-10'!E28+' по 0,4'!E34</f>
        <v>473.6</v>
      </c>
      <c r="F28" s="30">
        <f>' по 6-10'!F28+' по 0,4'!F34</f>
        <v>5</v>
      </c>
      <c r="G28" s="30">
        <f>' по 6-10'!G28+' по 0,4'!G34</f>
        <v>478.8</v>
      </c>
      <c r="H28" s="30">
        <f>' по 6-10'!H28+' по 0,4'!H34</f>
        <v>0</v>
      </c>
      <c r="I28" s="30">
        <f>' по 6-10'!I28+' по 0,4'!I34</f>
        <v>0</v>
      </c>
      <c r="J28" s="30">
        <f>' по 6-10'!J28+' по 0,4'!J34</f>
        <v>18</v>
      </c>
      <c r="K28" s="30">
        <f>' по 6-10'!K28+' по 0,4'!K34</f>
        <v>809.78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</row>
    <row r="29" spans="1:33" ht="12.75" customHeight="1" x14ac:dyDescent="0.2">
      <c r="A29" s="21"/>
      <c r="B29" s="21"/>
      <c r="C29" s="23" t="s">
        <v>35</v>
      </c>
      <c r="D29" s="30">
        <f>' по 6-10'!D29+' по 0,4'!D35</f>
        <v>4</v>
      </c>
      <c r="E29" s="30">
        <f>' по 6-10'!E29+' по 0,4'!E35</f>
        <v>43</v>
      </c>
      <c r="F29" s="30">
        <f>' по 6-10'!F29+' по 0,4'!F35</f>
        <v>4</v>
      </c>
      <c r="G29" s="30">
        <f>' по 6-10'!G29+' по 0,4'!G35</f>
        <v>43</v>
      </c>
      <c r="H29" s="30">
        <f>' по 6-10'!H29+' по 0,4'!H35</f>
        <v>0</v>
      </c>
      <c r="I29" s="30">
        <f>' по 6-10'!I29+' по 0,4'!I35</f>
        <v>0</v>
      </c>
      <c r="J29" s="30">
        <f>' по 6-10'!J29+' по 0,4'!J35</f>
        <v>3</v>
      </c>
      <c r="K29" s="30">
        <f>' по 6-10'!K29+' по 0,4'!K35</f>
        <v>20.9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</row>
    <row r="30" spans="1:33" ht="12.75" customHeight="1" x14ac:dyDescent="0.2">
      <c r="A30" s="21"/>
      <c r="B30" s="21"/>
      <c r="C30" s="23" t="s">
        <v>36</v>
      </c>
      <c r="D30" s="30">
        <f>' по 6-10'!D30+' по 0,4'!D36</f>
        <v>2</v>
      </c>
      <c r="E30" s="30">
        <f>' по 6-10'!E30+' по 0,4'!E36</f>
        <v>69</v>
      </c>
      <c r="F30" s="30">
        <f>' по 6-10'!F30+' по 0,4'!F36</f>
        <v>1</v>
      </c>
      <c r="G30" s="30">
        <f>' по 6-10'!G30+' по 0,4'!G36</f>
        <v>65</v>
      </c>
      <c r="H30" s="30">
        <f>' по 6-10'!H30+' по 0,4'!H36</f>
        <v>0</v>
      </c>
      <c r="I30" s="30">
        <f>' по 6-10'!I30+' по 0,4'!I36</f>
        <v>0</v>
      </c>
      <c r="J30" s="30">
        <f>' по 6-10'!J30+' по 0,4'!J36</f>
        <v>5</v>
      </c>
      <c r="K30" s="30">
        <f>' по 6-10'!K30+' по 0,4'!K36</f>
        <v>91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</row>
    <row r="31" spans="1:33" ht="12.75" customHeight="1" x14ac:dyDescent="0.2">
      <c r="A31" s="21"/>
      <c r="B31" s="21"/>
      <c r="C31" s="23" t="s">
        <v>37</v>
      </c>
      <c r="D31" s="30">
        <f>' по 6-10'!D31+' по 0,4'!D37</f>
        <v>0</v>
      </c>
      <c r="E31" s="30">
        <f>' по 6-10'!E31+' по 0,4'!E37</f>
        <v>0</v>
      </c>
      <c r="F31" s="30">
        <f>' по 6-10'!F31+' по 0,4'!F37</f>
        <v>0</v>
      </c>
      <c r="G31" s="30">
        <f>' по 6-10'!G31+' по 0,4'!G37</f>
        <v>0</v>
      </c>
      <c r="H31" s="30">
        <f>' по 6-10'!H31+' по 0,4'!H37</f>
        <v>0</v>
      </c>
      <c r="I31" s="30">
        <f>' по 6-10'!I31+' по 0,4'!I37</f>
        <v>0</v>
      </c>
      <c r="J31" s="30">
        <f>' по 6-10'!J31+' по 0,4'!J37</f>
        <v>0</v>
      </c>
      <c r="K31" s="30">
        <f>' по 6-10'!K31+' по 0,4'!K37</f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</row>
    <row r="32" spans="1:33" ht="12.75" customHeight="1" x14ac:dyDescent="0.2">
      <c r="A32" s="21"/>
      <c r="B32" s="21"/>
      <c r="C32" s="24" t="s">
        <v>30</v>
      </c>
      <c r="D32" s="48">
        <f>D26+D27+D28+D29+D30+D31</f>
        <v>25</v>
      </c>
      <c r="E32" s="48">
        <f t="shared" ref="E32:Q32" si="1">E26+E27+E28+E29+E30+E31</f>
        <v>1349.4</v>
      </c>
      <c r="F32" s="48">
        <f t="shared" si="1"/>
        <v>22</v>
      </c>
      <c r="G32" s="48">
        <f t="shared" si="1"/>
        <v>1351.1</v>
      </c>
      <c r="H32" s="48">
        <f t="shared" si="1"/>
        <v>0</v>
      </c>
      <c r="I32" s="48">
        <f t="shared" si="1"/>
        <v>0</v>
      </c>
      <c r="J32" s="48">
        <f t="shared" si="1"/>
        <v>43</v>
      </c>
      <c r="K32" s="48">
        <f t="shared" si="1"/>
        <v>2602.3799999999997</v>
      </c>
      <c r="L32" s="18">
        <f t="shared" si="1"/>
        <v>0</v>
      </c>
      <c r="M32" s="18">
        <f t="shared" si="1"/>
        <v>0</v>
      </c>
      <c r="N32" s="18">
        <f t="shared" si="1"/>
        <v>0</v>
      </c>
      <c r="O32" s="18">
        <f t="shared" si="1"/>
        <v>0</v>
      </c>
      <c r="P32" s="18">
        <f t="shared" si="1"/>
        <v>0</v>
      </c>
      <c r="Q32" s="18">
        <f t="shared" si="1"/>
        <v>0</v>
      </c>
    </row>
    <row r="33" spans="1:17" ht="22.5" customHeight="1" x14ac:dyDescent="0.25">
      <c r="A33" s="21"/>
      <c r="B33" s="21"/>
      <c r="C33" s="92" t="s">
        <v>38</v>
      </c>
      <c r="D33" s="92"/>
      <c r="E33" s="48"/>
      <c r="F33" s="48"/>
      <c r="G33" s="48"/>
      <c r="H33" s="48"/>
      <c r="I33" s="48"/>
      <c r="J33" s="48"/>
      <c r="K33" s="48"/>
      <c r="L33" s="18"/>
      <c r="M33" s="18"/>
      <c r="N33" s="18"/>
      <c r="O33" s="18"/>
      <c r="P33" s="18"/>
      <c r="Q33" s="18"/>
    </row>
    <row r="34" spans="1:17" ht="12.75" customHeight="1" x14ac:dyDescent="0.2">
      <c r="A34" s="21"/>
      <c r="B34" s="21"/>
      <c r="C34" s="23" t="s">
        <v>39</v>
      </c>
      <c r="D34" s="30">
        <f>' по 6-10'!D34+' по 0,4'!D40</f>
        <v>5</v>
      </c>
      <c r="E34" s="30">
        <f>' по 6-10'!E34+' по 0,4'!E40</f>
        <v>14.8</v>
      </c>
      <c r="F34" s="30">
        <f>' по 6-10'!F34+' по 0,4'!F40</f>
        <v>4</v>
      </c>
      <c r="G34" s="30">
        <f>' по 6-10'!G34+' по 0,4'!G40</f>
        <v>9.3000000000000007</v>
      </c>
      <c r="H34" s="30">
        <f>' по 6-10'!H34+' по 0,4'!H40</f>
        <v>0</v>
      </c>
      <c r="I34" s="30">
        <f>' по 6-10'!I34+' по 0,4'!I40</f>
        <v>0</v>
      </c>
      <c r="J34" s="30">
        <f>' по 6-10'!J34+' по 0,4'!J40</f>
        <v>8</v>
      </c>
      <c r="K34" s="30">
        <f>' по 6-10'!K34+' по 0,4'!K40</f>
        <v>1553.5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</row>
    <row r="35" spans="1:17" ht="12.75" customHeight="1" x14ac:dyDescent="0.2">
      <c r="A35" s="21"/>
      <c r="B35" s="21"/>
      <c r="C35" s="23" t="s">
        <v>40</v>
      </c>
      <c r="D35" s="30">
        <f>' по 6-10'!D35+' по 0,4'!D41</f>
        <v>4</v>
      </c>
      <c r="E35" s="30">
        <f>' по 6-10'!E35+' по 0,4'!E41</f>
        <v>14</v>
      </c>
      <c r="F35" s="30">
        <f>' по 6-10'!F35+' по 0,4'!F41</f>
        <v>4</v>
      </c>
      <c r="G35" s="30">
        <f>' по 6-10'!G35+' по 0,4'!G41</f>
        <v>14</v>
      </c>
      <c r="H35" s="30">
        <f>' по 6-10'!H35+' по 0,4'!H41</f>
        <v>0</v>
      </c>
      <c r="I35" s="30">
        <f>' по 6-10'!I35+' по 0,4'!I41</f>
        <v>0</v>
      </c>
      <c r="J35" s="30">
        <f>' по 6-10'!J35+' по 0,4'!J41</f>
        <v>7</v>
      </c>
      <c r="K35" s="30">
        <f>' по 6-10'!K35+' по 0,4'!K41</f>
        <v>42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</row>
    <row r="36" spans="1:17" ht="12.75" customHeight="1" x14ac:dyDescent="0.2">
      <c r="A36" s="21"/>
      <c r="B36" s="21"/>
      <c r="C36" s="23" t="s">
        <v>41</v>
      </c>
      <c r="D36" s="30">
        <f>' по 6-10'!D36+' по 0,4'!D42</f>
        <v>2</v>
      </c>
      <c r="E36" s="30">
        <f>' по 6-10'!E36+' по 0,4'!E42</f>
        <v>75.52000000000001</v>
      </c>
      <c r="F36" s="30">
        <f>' по 6-10'!F36+' по 0,4'!F42</f>
        <v>3</v>
      </c>
      <c r="G36" s="30">
        <f>' по 6-10'!G36+' по 0,4'!G42</f>
        <v>80.52000000000001</v>
      </c>
      <c r="H36" s="30">
        <f>' по 6-10'!H36+' по 0,4'!H42</f>
        <v>0</v>
      </c>
      <c r="I36" s="30">
        <f>' по 6-10'!I36+' по 0,4'!I42</f>
        <v>0</v>
      </c>
      <c r="J36" s="30">
        <f>' по 6-10'!J36+' по 0,4'!J42</f>
        <v>0</v>
      </c>
      <c r="K36" s="30">
        <f>' по 6-10'!K36+' по 0,4'!K42</f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</row>
    <row r="37" spans="1:17" ht="12.75" customHeight="1" x14ac:dyDescent="0.2">
      <c r="A37" s="21"/>
      <c r="B37" s="21"/>
      <c r="C37" s="23" t="s">
        <v>42</v>
      </c>
      <c r="D37" s="30">
        <f>' по 6-10'!D37+' по 0,4'!D43</f>
        <v>1</v>
      </c>
      <c r="E37" s="30">
        <f>' по 6-10'!E37+' по 0,4'!E43</f>
        <v>15</v>
      </c>
      <c r="F37" s="30">
        <f>' по 6-10'!F37+' по 0,4'!F43</f>
        <v>0</v>
      </c>
      <c r="G37" s="30">
        <f>' по 6-10'!G37+' по 0,4'!G43</f>
        <v>0</v>
      </c>
      <c r="H37" s="30">
        <f>' по 6-10'!H37+' по 0,4'!H43</f>
        <v>0</v>
      </c>
      <c r="I37" s="30">
        <f>' по 6-10'!I37+' по 0,4'!I43</f>
        <v>0</v>
      </c>
      <c r="J37" s="30">
        <f>' по 6-10'!J37+' по 0,4'!J43</f>
        <v>2</v>
      </c>
      <c r="K37" s="30">
        <f>' по 6-10'!K37+' по 0,4'!K43</f>
        <v>85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</row>
    <row r="38" spans="1:17" ht="12.75" customHeight="1" x14ac:dyDescent="0.2">
      <c r="A38" s="21"/>
      <c r="B38" s="21"/>
      <c r="C38" s="23" t="s">
        <v>43</v>
      </c>
      <c r="D38" s="30">
        <f>' по 6-10'!D38+' по 0,4'!D44</f>
        <v>4</v>
      </c>
      <c r="E38" s="30">
        <f>' по 6-10'!E38+' по 0,4'!E44</f>
        <v>108.81</v>
      </c>
      <c r="F38" s="30">
        <f>' по 6-10'!F38+' по 0,4'!F44</f>
        <v>3</v>
      </c>
      <c r="G38" s="30">
        <f>' по 6-10'!G38+' по 0,4'!G44</f>
        <v>78.81</v>
      </c>
      <c r="H38" s="30">
        <f>' по 6-10'!H38+' по 0,4'!H44</f>
        <v>0</v>
      </c>
      <c r="I38" s="30">
        <f>' по 6-10'!I38+' по 0,4'!I44</f>
        <v>0</v>
      </c>
      <c r="J38" s="30">
        <f>' по 6-10'!J38+' по 0,4'!J44</f>
        <v>5</v>
      </c>
      <c r="K38" s="30">
        <f>' по 6-10'!K38+' по 0,4'!K44</f>
        <v>47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</row>
    <row r="39" spans="1:17" ht="12.75" customHeight="1" x14ac:dyDescent="0.2">
      <c r="A39" s="21"/>
      <c r="B39" s="21"/>
      <c r="C39" s="23" t="s">
        <v>44</v>
      </c>
      <c r="D39" s="30">
        <f>' по 6-10'!D39+' по 0,4'!D45</f>
        <v>1</v>
      </c>
      <c r="E39" s="30">
        <f>' по 6-10'!E39+' по 0,4'!E45</f>
        <v>63.12</v>
      </c>
      <c r="F39" s="30">
        <f>' по 6-10'!F39+' по 0,4'!F45</f>
        <v>1</v>
      </c>
      <c r="G39" s="30">
        <f>' по 6-10'!G39+' по 0,4'!G45</f>
        <v>63.12</v>
      </c>
      <c r="H39" s="30">
        <f>' по 6-10'!H39+' по 0,4'!H45</f>
        <v>0</v>
      </c>
      <c r="I39" s="30">
        <f>' по 6-10'!I39+' по 0,4'!I45</f>
        <v>0</v>
      </c>
      <c r="J39" s="30">
        <f>' по 6-10'!J39+' по 0,4'!J45</f>
        <v>0</v>
      </c>
      <c r="K39" s="30">
        <f>' по 6-10'!K39+' по 0,4'!K45</f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</row>
    <row r="40" spans="1:17" ht="12.75" customHeight="1" x14ac:dyDescent="0.2">
      <c r="A40" s="21"/>
      <c r="B40" s="21"/>
      <c r="C40" s="23" t="s">
        <v>45</v>
      </c>
      <c r="D40" s="30">
        <f>' по 6-10'!D40+' по 0,4'!D46</f>
        <v>8</v>
      </c>
      <c r="E40" s="30">
        <f>' по 6-10'!E40+' по 0,4'!E46</f>
        <v>42.63</v>
      </c>
      <c r="F40" s="30">
        <f>' по 6-10'!F40+' по 0,4'!F46</f>
        <v>8</v>
      </c>
      <c r="G40" s="30">
        <f>' по 6-10'!G40+' по 0,4'!G46</f>
        <v>42</v>
      </c>
      <c r="H40" s="30">
        <f>' по 6-10'!H40+' по 0,4'!H46</f>
        <v>0</v>
      </c>
      <c r="I40" s="30">
        <f>' по 6-10'!I40+' по 0,4'!I46</f>
        <v>0</v>
      </c>
      <c r="J40" s="30">
        <f>' по 6-10'!J40+' по 0,4'!J46</f>
        <v>5</v>
      </c>
      <c r="K40" s="30">
        <f>' по 6-10'!K40+' по 0,4'!K46</f>
        <v>26.6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</row>
    <row r="41" spans="1:17" ht="12.75" customHeight="1" x14ac:dyDescent="0.2">
      <c r="A41" s="21"/>
      <c r="B41" s="21"/>
      <c r="C41" s="23" t="s">
        <v>46</v>
      </c>
      <c r="D41" s="30">
        <f>' по 6-10'!D41+' по 0,4'!D47</f>
        <v>0</v>
      </c>
      <c r="E41" s="30">
        <f>' по 6-10'!E41+' по 0,4'!E47</f>
        <v>0</v>
      </c>
      <c r="F41" s="30">
        <f>' по 6-10'!F41+' по 0,4'!F47</f>
        <v>0</v>
      </c>
      <c r="G41" s="30">
        <f>' по 6-10'!G41+' по 0,4'!G47</f>
        <v>0</v>
      </c>
      <c r="H41" s="30">
        <f>' по 6-10'!H41+' по 0,4'!H47</f>
        <v>0</v>
      </c>
      <c r="I41" s="30">
        <f>' по 6-10'!I41+' по 0,4'!I47</f>
        <v>0</v>
      </c>
      <c r="J41" s="30">
        <f>' по 6-10'!J41+' по 0,4'!J47</f>
        <v>0</v>
      </c>
      <c r="K41" s="30">
        <f>' по 6-10'!K41+' по 0,4'!K47</f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</row>
    <row r="42" spans="1:17" ht="12.75" customHeight="1" x14ac:dyDescent="0.2">
      <c r="A42" s="21"/>
      <c r="B42" s="21"/>
      <c r="C42" s="23" t="s">
        <v>47</v>
      </c>
      <c r="D42" s="30">
        <f>' по 6-10'!D42+' по 0,4'!D48</f>
        <v>0</v>
      </c>
      <c r="E42" s="30">
        <f>' по 6-10'!E42+' по 0,4'!E48</f>
        <v>0</v>
      </c>
      <c r="F42" s="30">
        <f>' по 6-10'!F42+' по 0,4'!F48</f>
        <v>0</v>
      </c>
      <c r="G42" s="30">
        <f>' по 6-10'!G42+' по 0,4'!G48</f>
        <v>0</v>
      </c>
      <c r="H42" s="30">
        <f>' по 6-10'!H42+' по 0,4'!H48</f>
        <v>0</v>
      </c>
      <c r="I42" s="30">
        <f>' по 6-10'!I42+' по 0,4'!I48</f>
        <v>0</v>
      </c>
      <c r="J42" s="30">
        <f>' по 6-10'!J42+' по 0,4'!J48</f>
        <v>0</v>
      </c>
      <c r="K42" s="30">
        <f>' по 6-10'!K42+' по 0,4'!K48</f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</row>
    <row r="43" spans="1:17" ht="12.75" customHeight="1" x14ac:dyDescent="0.2">
      <c r="A43" s="21"/>
      <c r="B43" s="21"/>
      <c r="C43" s="23" t="s">
        <v>48</v>
      </c>
      <c r="D43" s="30">
        <f>' по 6-10'!D43+' по 0,4'!D49</f>
        <v>9</v>
      </c>
      <c r="E43" s="30">
        <f>' по 6-10'!E43+' по 0,4'!E49</f>
        <v>43.6</v>
      </c>
      <c r="F43" s="30">
        <f>' по 6-10'!F43+' по 0,4'!F49</f>
        <v>7</v>
      </c>
      <c r="G43" s="30">
        <f>' по 6-10'!G43+' по 0,4'!G49</f>
        <v>32.1</v>
      </c>
      <c r="H43" s="30">
        <f>' по 6-10'!H43+' по 0,4'!H49</f>
        <v>0</v>
      </c>
      <c r="I43" s="30">
        <f>' по 6-10'!I43+' по 0,4'!I49</f>
        <v>0</v>
      </c>
      <c r="J43" s="30">
        <f>' по 6-10'!J43+' по 0,4'!J49</f>
        <v>9</v>
      </c>
      <c r="K43" s="30">
        <f>' по 6-10'!K43+' по 0,4'!K49</f>
        <v>47.5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</row>
    <row r="44" spans="1:17" ht="12.75" customHeight="1" x14ac:dyDescent="0.2">
      <c r="A44" s="21"/>
      <c r="B44" s="21"/>
      <c r="C44" s="23" t="s">
        <v>49</v>
      </c>
      <c r="D44" s="30">
        <f>' по 6-10'!D44+' по 0,4'!D50</f>
        <v>2</v>
      </c>
      <c r="E44" s="30">
        <f>' по 6-10'!E44+' по 0,4'!E50</f>
        <v>9.5</v>
      </c>
      <c r="F44" s="30">
        <f>' по 6-10'!F44+' по 0,4'!F50</f>
        <v>2</v>
      </c>
      <c r="G44" s="30">
        <f>' по 6-10'!G44+' по 0,4'!G50</f>
        <v>8.5</v>
      </c>
      <c r="H44" s="30">
        <f>' по 6-10'!H44+' по 0,4'!H50</f>
        <v>0</v>
      </c>
      <c r="I44" s="30">
        <f>' по 6-10'!I44+' по 0,4'!I50</f>
        <v>0</v>
      </c>
      <c r="J44" s="30">
        <f>' по 6-10'!J44+' по 0,4'!J50</f>
        <v>2</v>
      </c>
      <c r="K44" s="30">
        <f>' по 6-10'!K44+' по 0,4'!K50</f>
        <v>14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</row>
    <row r="45" spans="1:17" ht="12.75" customHeight="1" x14ac:dyDescent="0.2">
      <c r="A45" s="21"/>
      <c r="B45" s="21"/>
      <c r="C45" s="23" t="s">
        <v>50</v>
      </c>
      <c r="D45" s="30">
        <f>' по 6-10'!D45+' по 0,4'!D51</f>
        <v>7</v>
      </c>
      <c r="E45" s="30">
        <f>' по 6-10'!E45+' по 0,4'!E51</f>
        <v>34.5</v>
      </c>
      <c r="F45" s="30">
        <f>' по 6-10'!F45+' по 0,4'!F51</f>
        <v>7</v>
      </c>
      <c r="G45" s="30">
        <f>' по 6-10'!G45+' по 0,4'!G51</f>
        <v>34.5</v>
      </c>
      <c r="H45" s="30">
        <f>' по 6-10'!H45+' по 0,4'!H51</f>
        <v>0</v>
      </c>
      <c r="I45" s="30">
        <f>' по 6-10'!I45+' по 0,4'!I51</f>
        <v>0</v>
      </c>
      <c r="J45" s="30">
        <f>' по 6-10'!J45+' по 0,4'!J51</f>
        <v>11</v>
      </c>
      <c r="K45" s="30">
        <f>' по 6-10'!K45+' по 0,4'!K51</f>
        <v>445.5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</row>
    <row r="46" spans="1:17" ht="12.75" customHeight="1" x14ac:dyDescent="0.2">
      <c r="A46" s="21"/>
      <c r="B46" s="21"/>
      <c r="C46" s="24" t="s">
        <v>30</v>
      </c>
      <c r="D46" s="48">
        <f>D34+D35+D36+D37+D38+D39+D40+D41+D42+D43+D44+D45</f>
        <v>43</v>
      </c>
      <c r="E46" s="48">
        <f t="shared" ref="E46:Q46" si="2">E34+E35+E36+E37+E38+E39+E40+E41+E42+E43+E44+E45</f>
        <v>421.48</v>
      </c>
      <c r="F46" s="48">
        <f t="shared" si="2"/>
        <v>39</v>
      </c>
      <c r="G46" s="48">
        <f t="shared" si="2"/>
        <v>362.85</v>
      </c>
      <c r="H46" s="48">
        <f t="shared" si="2"/>
        <v>0</v>
      </c>
      <c r="I46" s="48">
        <f t="shared" si="2"/>
        <v>0</v>
      </c>
      <c r="J46" s="48">
        <f t="shared" si="2"/>
        <v>49</v>
      </c>
      <c r="K46" s="48">
        <f t="shared" si="2"/>
        <v>2261.1</v>
      </c>
      <c r="L46" s="18">
        <f t="shared" si="2"/>
        <v>0</v>
      </c>
      <c r="M46" s="18">
        <f t="shared" si="2"/>
        <v>0</v>
      </c>
      <c r="N46" s="18">
        <f t="shared" si="2"/>
        <v>0</v>
      </c>
      <c r="O46" s="18">
        <f t="shared" si="2"/>
        <v>0</v>
      </c>
      <c r="P46" s="18">
        <f t="shared" si="2"/>
        <v>0</v>
      </c>
      <c r="Q46" s="18">
        <f t="shared" si="2"/>
        <v>0</v>
      </c>
    </row>
    <row r="47" spans="1:17" ht="21" customHeight="1" x14ac:dyDescent="0.25">
      <c r="A47" s="21"/>
      <c r="B47" s="21"/>
      <c r="C47" s="92" t="s">
        <v>51</v>
      </c>
      <c r="D47" s="92"/>
      <c r="E47" s="48"/>
      <c r="F47" s="48"/>
      <c r="G47" s="48"/>
      <c r="H47" s="48"/>
      <c r="I47" s="48"/>
      <c r="J47" s="48"/>
      <c r="K47" s="48"/>
      <c r="L47" s="18"/>
      <c r="M47" s="18"/>
      <c r="N47" s="18"/>
      <c r="O47" s="18"/>
      <c r="P47" s="18"/>
      <c r="Q47" s="18"/>
    </row>
    <row r="48" spans="1:17" ht="12.75" customHeight="1" x14ac:dyDescent="0.2">
      <c r="A48" s="21"/>
      <c r="B48" s="21"/>
      <c r="C48" s="23" t="s">
        <v>52</v>
      </c>
      <c r="D48" s="30">
        <f>' по 6-10'!D48+' по 0,4'!D54</f>
        <v>18</v>
      </c>
      <c r="E48" s="30">
        <f>' по 6-10'!E48+' по 0,4'!E54</f>
        <v>420.5</v>
      </c>
      <c r="F48" s="30">
        <f>' по 6-10'!F48+' по 0,4'!F54</f>
        <v>18</v>
      </c>
      <c r="G48" s="30">
        <f>' по 6-10'!G48+' по 0,4'!G54</f>
        <v>396.4</v>
      </c>
      <c r="H48" s="30">
        <f>' по 6-10'!H48+' по 0,4'!H54</f>
        <v>1</v>
      </c>
      <c r="I48" s="30">
        <f>' по 6-10'!I48+' по 0,4'!I54</f>
        <v>300</v>
      </c>
      <c r="J48" s="30">
        <f>' по 6-10'!J48+' по 0,4'!J54</f>
        <v>30</v>
      </c>
      <c r="K48" s="30">
        <f>' по 6-10'!K48+' по 0,4'!K54</f>
        <v>270.5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</row>
    <row r="49" spans="1:17" ht="12.75" customHeight="1" x14ac:dyDescent="0.2">
      <c r="A49" s="21"/>
      <c r="B49" s="21"/>
      <c r="C49" s="23" t="s">
        <v>53</v>
      </c>
      <c r="D49" s="30">
        <f>' по 6-10'!D49+' по 0,4'!D55</f>
        <v>1</v>
      </c>
      <c r="E49" s="30">
        <f>' по 6-10'!E49+' по 0,4'!E55</f>
        <v>4</v>
      </c>
      <c r="F49" s="30">
        <f>' по 6-10'!F49+' по 0,4'!F55</f>
        <v>1</v>
      </c>
      <c r="G49" s="30">
        <f>' по 6-10'!G49+' по 0,4'!G55</f>
        <v>4</v>
      </c>
      <c r="H49" s="30">
        <f>' по 6-10'!H49+' по 0,4'!H55</f>
        <v>0</v>
      </c>
      <c r="I49" s="30">
        <f>' по 6-10'!I49+' по 0,4'!I55</f>
        <v>0</v>
      </c>
      <c r="J49" s="30">
        <f>' по 6-10'!J49+' по 0,4'!J55</f>
        <v>1</v>
      </c>
      <c r="K49" s="30">
        <f>' по 6-10'!K49+' по 0,4'!K55</f>
        <v>4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</row>
    <row r="50" spans="1:17" ht="12.75" customHeight="1" x14ac:dyDescent="0.2">
      <c r="A50" s="21"/>
      <c r="B50" s="21"/>
      <c r="C50" s="23" t="s">
        <v>54</v>
      </c>
      <c r="D50" s="30">
        <f>' по 6-10'!D50+' по 0,4'!D56</f>
        <v>0</v>
      </c>
      <c r="E50" s="30">
        <f>' по 6-10'!E50+' по 0,4'!E56</f>
        <v>0</v>
      </c>
      <c r="F50" s="30">
        <f>' по 6-10'!F50+' по 0,4'!F56</f>
        <v>1</v>
      </c>
      <c r="G50" s="30">
        <f>' по 6-10'!G50+' по 0,4'!G56</f>
        <v>4</v>
      </c>
      <c r="H50" s="30">
        <f>' по 6-10'!H50+' по 0,4'!H56</f>
        <v>0</v>
      </c>
      <c r="I50" s="30">
        <f>' по 6-10'!I50+' по 0,4'!I56</f>
        <v>0</v>
      </c>
      <c r="J50" s="30">
        <f>' по 6-10'!J50+' по 0,4'!J56</f>
        <v>1</v>
      </c>
      <c r="K50" s="30">
        <f>' по 6-10'!K50+' по 0,4'!K56</f>
        <v>4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</row>
    <row r="51" spans="1:17" ht="12.75" customHeight="1" x14ac:dyDescent="0.2">
      <c r="A51" s="21"/>
      <c r="B51" s="21"/>
      <c r="C51" s="23" t="s">
        <v>55</v>
      </c>
      <c r="D51" s="30">
        <f>' по 6-10'!D51+' по 0,4'!D57</f>
        <v>1</v>
      </c>
      <c r="E51" s="30">
        <f>' по 6-10'!E51+' по 0,4'!E57</f>
        <v>4</v>
      </c>
      <c r="F51" s="30">
        <f>' по 6-10'!F51+' по 0,4'!F57</f>
        <v>1</v>
      </c>
      <c r="G51" s="30">
        <f>' по 6-10'!G51+' по 0,4'!G57</f>
        <v>4</v>
      </c>
      <c r="H51" s="30">
        <f>' по 6-10'!H51+' по 0,4'!H57</f>
        <v>0</v>
      </c>
      <c r="I51" s="30">
        <f>' по 6-10'!I51+' по 0,4'!I57</f>
        <v>0</v>
      </c>
      <c r="J51" s="30">
        <f>' по 6-10'!J51+' по 0,4'!J57</f>
        <v>2</v>
      </c>
      <c r="K51" s="30">
        <f>' по 6-10'!K51+' по 0,4'!K57</f>
        <v>8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</row>
    <row r="52" spans="1:17" ht="12.75" customHeight="1" x14ac:dyDescent="0.2">
      <c r="A52" s="21"/>
      <c r="B52" s="21"/>
      <c r="C52" s="23" t="s">
        <v>56</v>
      </c>
      <c r="D52" s="30">
        <f>' по 6-10'!D52+' по 0,4'!D58</f>
        <v>5</v>
      </c>
      <c r="E52" s="30">
        <f>' по 6-10'!E52+' по 0,4'!E58</f>
        <v>25</v>
      </c>
      <c r="F52" s="30">
        <f>' по 6-10'!F52+' по 0,4'!F58</f>
        <v>3</v>
      </c>
      <c r="G52" s="30">
        <f>' по 6-10'!G52+' по 0,4'!G58</f>
        <v>17</v>
      </c>
      <c r="H52" s="30">
        <f>' по 6-10'!H52+' по 0,4'!H58</f>
        <v>0</v>
      </c>
      <c r="I52" s="30">
        <f>' по 6-10'!I52+' по 0,4'!I58</f>
        <v>0</v>
      </c>
      <c r="J52" s="30">
        <f>' по 6-10'!J52+' по 0,4'!J58</f>
        <v>7</v>
      </c>
      <c r="K52" s="30">
        <f>' по 6-10'!K52+' по 0,4'!K58</f>
        <v>39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</row>
    <row r="53" spans="1:17" ht="12.75" customHeight="1" x14ac:dyDescent="0.2">
      <c r="A53" s="21"/>
      <c r="B53" s="21"/>
      <c r="C53" s="23" t="s">
        <v>57</v>
      </c>
      <c r="D53" s="30">
        <f>' по 6-10'!D53+' по 0,4'!D59</f>
        <v>8</v>
      </c>
      <c r="E53" s="30">
        <f>' по 6-10'!E53+' по 0,4'!E59</f>
        <v>114</v>
      </c>
      <c r="F53" s="30">
        <f>' по 6-10'!F53+' по 0,4'!F59</f>
        <v>6</v>
      </c>
      <c r="G53" s="30">
        <f>' по 6-10'!G53+' по 0,4'!G59</f>
        <v>103</v>
      </c>
      <c r="H53" s="30">
        <f>' по 6-10'!H53+' по 0,4'!H59</f>
        <v>0</v>
      </c>
      <c r="I53" s="30">
        <f>' по 6-10'!I53+' по 0,4'!I59</f>
        <v>0</v>
      </c>
      <c r="J53" s="30">
        <f>' по 6-10'!J53+' по 0,4'!J59</f>
        <v>19</v>
      </c>
      <c r="K53" s="30">
        <f>' по 6-10'!K53+' по 0,4'!K59</f>
        <v>273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</row>
    <row r="54" spans="1:17" ht="12.75" customHeight="1" x14ac:dyDescent="0.2">
      <c r="A54" s="21"/>
      <c r="B54" s="21"/>
      <c r="C54" s="23" t="s">
        <v>58</v>
      </c>
      <c r="D54" s="30">
        <f>' по 6-10'!D54+' по 0,4'!D60</f>
        <v>2</v>
      </c>
      <c r="E54" s="30">
        <f>' по 6-10'!E54+' по 0,4'!E60</f>
        <v>8</v>
      </c>
      <c r="F54" s="30">
        <f>' по 6-10'!F54+' по 0,4'!F60</f>
        <v>2</v>
      </c>
      <c r="G54" s="30">
        <f>' по 6-10'!G54+' по 0,4'!G60</f>
        <v>8</v>
      </c>
      <c r="H54" s="30">
        <f>' по 6-10'!H54+' по 0,4'!H60</f>
        <v>1</v>
      </c>
      <c r="I54" s="30">
        <f>' по 6-10'!I54+' по 0,4'!I60</f>
        <v>6</v>
      </c>
      <c r="J54" s="30">
        <f>' по 6-10'!J54+' по 0,4'!J60</f>
        <v>5</v>
      </c>
      <c r="K54" s="30">
        <f>' по 6-10'!K54+' по 0,4'!K60</f>
        <v>24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</row>
    <row r="55" spans="1:17" ht="12.75" customHeight="1" x14ac:dyDescent="0.2">
      <c r="A55" s="21"/>
      <c r="B55" s="21"/>
      <c r="C55" s="23" t="s">
        <v>59</v>
      </c>
      <c r="D55" s="30">
        <f>' по 6-10'!D55+' по 0,4'!D61</f>
        <v>0</v>
      </c>
      <c r="E55" s="30">
        <f>' по 6-10'!E55+' по 0,4'!E61</f>
        <v>0</v>
      </c>
      <c r="F55" s="30">
        <f>' по 6-10'!F55+' по 0,4'!F61</f>
        <v>0</v>
      </c>
      <c r="G55" s="30">
        <f>' по 6-10'!G55+' по 0,4'!G61</f>
        <v>0</v>
      </c>
      <c r="H55" s="30">
        <f>' по 6-10'!H55+' по 0,4'!H61</f>
        <v>0</v>
      </c>
      <c r="I55" s="30">
        <f>' по 6-10'!I55+' по 0,4'!I61</f>
        <v>0</v>
      </c>
      <c r="J55" s="30">
        <f>' по 6-10'!J55+' по 0,4'!J61</f>
        <v>1</v>
      </c>
      <c r="K55" s="30">
        <f>' по 6-10'!K55+' по 0,4'!K61</f>
        <v>14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</row>
    <row r="56" spans="1:17" ht="12.75" customHeight="1" x14ac:dyDescent="0.2">
      <c r="A56" s="21"/>
      <c r="B56" s="21"/>
      <c r="C56" s="23" t="s">
        <v>60</v>
      </c>
      <c r="D56" s="30">
        <f>' по 6-10'!D56+' по 0,4'!D62</f>
        <v>0</v>
      </c>
      <c r="E56" s="30">
        <f>' по 6-10'!E56+' по 0,4'!E62</f>
        <v>0</v>
      </c>
      <c r="F56" s="30">
        <f>' по 6-10'!F56+' по 0,4'!F62</f>
        <v>0</v>
      </c>
      <c r="G56" s="30">
        <f>' по 6-10'!G56+' по 0,4'!G62</f>
        <v>0</v>
      </c>
      <c r="H56" s="30">
        <f>' по 6-10'!H56+' по 0,4'!H62</f>
        <v>0</v>
      </c>
      <c r="I56" s="30">
        <f>' по 6-10'!I56+' по 0,4'!I62</f>
        <v>0</v>
      </c>
      <c r="J56" s="30">
        <f>' по 6-10'!J56+' по 0,4'!J62</f>
        <v>3</v>
      </c>
      <c r="K56" s="30">
        <f>' по 6-10'!K56+' по 0,4'!K62</f>
        <v>170.8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</row>
    <row r="57" spans="1:17" ht="12.75" customHeight="1" x14ac:dyDescent="0.2">
      <c r="A57" s="21"/>
      <c r="B57" s="21"/>
      <c r="C57" s="23" t="s">
        <v>30</v>
      </c>
      <c r="D57" s="48">
        <f>D48+D49+D50+D51+D52+D53+D54+D55+D56</f>
        <v>35</v>
      </c>
      <c r="E57" s="48">
        <f t="shared" ref="E57:Q57" si="3">E48+E49+E50+E51+E52+E53+E54+E55+E56</f>
        <v>575.5</v>
      </c>
      <c r="F57" s="48">
        <f t="shared" si="3"/>
        <v>32</v>
      </c>
      <c r="G57" s="48">
        <f t="shared" si="3"/>
        <v>536.4</v>
      </c>
      <c r="H57" s="48">
        <f t="shared" si="3"/>
        <v>2</v>
      </c>
      <c r="I57" s="48">
        <f t="shared" si="3"/>
        <v>306</v>
      </c>
      <c r="J57" s="48">
        <f t="shared" si="3"/>
        <v>69</v>
      </c>
      <c r="K57" s="48">
        <f t="shared" si="3"/>
        <v>807.3</v>
      </c>
      <c r="L57" s="18">
        <f t="shared" si="3"/>
        <v>0</v>
      </c>
      <c r="M57" s="18">
        <f t="shared" si="3"/>
        <v>0</v>
      </c>
      <c r="N57" s="18">
        <f t="shared" si="3"/>
        <v>0</v>
      </c>
      <c r="O57" s="18">
        <f t="shared" si="3"/>
        <v>0</v>
      </c>
      <c r="P57" s="18">
        <f t="shared" si="3"/>
        <v>0</v>
      </c>
      <c r="Q57" s="18">
        <f t="shared" si="3"/>
        <v>0</v>
      </c>
    </row>
    <row r="58" spans="1:17" ht="19.5" customHeight="1" x14ac:dyDescent="0.25">
      <c r="A58" s="21"/>
      <c r="B58" s="21"/>
      <c r="C58" s="92" t="s">
        <v>61</v>
      </c>
      <c r="D58" s="92"/>
      <c r="E58" s="48"/>
      <c r="F58" s="48"/>
      <c r="G58" s="48"/>
      <c r="H58" s="59"/>
      <c r="I58" s="59"/>
      <c r="J58" s="48"/>
      <c r="K58" s="48"/>
      <c r="L58" s="18"/>
      <c r="M58" s="18"/>
      <c r="N58" s="18"/>
      <c r="O58" s="18"/>
      <c r="P58" s="18"/>
      <c r="Q58" s="18"/>
    </row>
    <row r="59" spans="1:17" ht="12.75" customHeight="1" x14ac:dyDescent="0.2">
      <c r="A59" s="21"/>
      <c r="B59" s="21"/>
      <c r="C59" s="23" t="s">
        <v>62</v>
      </c>
      <c r="D59" s="30">
        <f>' по 6-10'!D59+' по 0,4'!D65</f>
        <v>36</v>
      </c>
      <c r="E59" s="30">
        <f>' по 6-10'!E59+' по 0,4'!E65</f>
        <v>12047.1</v>
      </c>
      <c r="F59" s="30">
        <f>' по 6-10'!F59+' по 0,4'!F65</f>
        <v>35</v>
      </c>
      <c r="G59" s="30">
        <f>' по 6-10'!G59+' по 0,4'!G65</f>
        <v>327.10000000000002</v>
      </c>
      <c r="H59" s="30">
        <f>' по 6-10'!H59+' по 0,4'!H65</f>
        <v>1</v>
      </c>
      <c r="I59" s="30">
        <f>' по 6-10'!I59+' по 0,4'!I65</f>
        <v>100</v>
      </c>
      <c r="J59" s="30">
        <f>' по 6-10'!J59+' по 0,4'!J65</f>
        <v>27</v>
      </c>
      <c r="K59" s="30">
        <f>' по 6-10'!K59+' по 0,4'!K65</f>
        <v>332.6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</row>
    <row r="60" spans="1:17" ht="12.75" customHeight="1" x14ac:dyDescent="0.2">
      <c r="A60" s="21"/>
      <c r="B60" s="21"/>
      <c r="C60" s="23" t="s">
        <v>63</v>
      </c>
      <c r="D60" s="30">
        <f>' по 6-10'!D60+' по 0,4'!D66</f>
        <v>1</v>
      </c>
      <c r="E60" s="30">
        <f>' по 6-10'!E60+' по 0,4'!E66</f>
        <v>1</v>
      </c>
      <c r="F60" s="30">
        <f>' по 6-10'!F60+' по 0,4'!F66</f>
        <v>1</v>
      </c>
      <c r="G60" s="30">
        <f>' по 6-10'!G60+' по 0,4'!G66</f>
        <v>1</v>
      </c>
      <c r="H60" s="30">
        <f>' по 6-10'!H60+' по 0,4'!H66</f>
        <v>0</v>
      </c>
      <c r="I60" s="30">
        <f>' по 6-10'!I60+' по 0,4'!I66</f>
        <v>0</v>
      </c>
      <c r="J60" s="30">
        <f>' по 6-10'!J60+' по 0,4'!J66</f>
        <v>1</v>
      </c>
      <c r="K60" s="30">
        <f>' по 6-10'!K60+' по 0,4'!K66</f>
        <v>5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</row>
    <row r="61" spans="1:17" ht="12.75" customHeight="1" x14ac:dyDescent="0.2">
      <c r="A61" s="21"/>
      <c r="B61" s="21"/>
      <c r="C61" s="23" t="s">
        <v>64</v>
      </c>
      <c r="D61" s="30">
        <f>' по 6-10'!D61+' по 0,4'!D67</f>
        <v>3</v>
      </c>
      <c r="E61" s="30">
        <f>' по 6-10'!E61+' по 0,4'!E67</f>
        <v>34.5</v>
      </c>
      <c r="F61" s="30">
        <f>' по 6-10'!F61+' по 0,4'!F67</f>
        <v>3</v>
      </c>
      <c r="G61" s="30">
        <f>' по 6-10'!G61+' по 0,4'!G67</f>
        <v>34.5</v>
      </c>
      <c r="H61" s="30">
        <f>' по 6-10'!H61+' по 0,4'!H67</f>
        <v>0</v>
      </c>
      <c r="I61" s="30">
        <f>' по 6-10'!I61+' по 0,4'!I67</f>
        <v>0</v>
      </c>
      <c r="J61" s="30">
        <f>' по 6-10'!J61+' по 0,4'!J67</f>
        <v>2</v>
      </c>
      <c r="K61" s="30">
        <f>' по 6-10'!K61+' по 0,4'!K67</f>
        <v>515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</row>
    <row r="62" spans="1:17" ht="12.75" customHeight="1" x14ac:dyDescent="0.2">
      <c r="A62" s="21"/>
      <c r="B62" s="21"/>
      <c r="C62" s="23" t="s">
        <v>65</v>
      </c>
      <c r="D62" s="30">
        <f>' по 6-10'!D62+' по 0,4'!D68</f>
        <v>3</v>
      </c>
      <c r="E62" s="30">
        <f>' по 6-10'!E62+' по 0,4'!E68</f>
        <v>19</v>
      </c>
      <c r="F62" s="30">
        <f>' по 6-10'!F62+' по 0,4'!F68</f>
        <v>3</v>
      </c>
      <c r="G62" s="30">
        <f>' по 6-10'!G62+' по 0,4'!G68</f>
        <v>19</v>
      </c>
      <c r="H62" s="30">
        <f>' по 6-10'!H62+' по 0,4'!H68</f>
        <v>0</v>
      </c>
      <c r="I62" s="30">
        <f>' по 6-10'!I62+' по 0,4'!I68</f>
        <v>0</v>
      </c>
      <c r="J62" s="30">
        <f>' по 6-10'!J62+' по 0,4'!J68</f>
        <v>1</v>
      </c>
      <c r="K62" s="30">
        <f>' по 6-10'!K62+' по 0,4'!K68</f>
        <v>10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</row>
    <row r="63" spans="1:17" ht="12.75" customHeight="1" x14ac:dyDescent="0.2">
      <c r="A63" s="21"/>
      <c r="B63" s="21"/>
      <c r="C63" s="23" t="s">
        <v>66</v>
      </c>
      <c r="D63" s="30">
        <f>' по 6-10'!D63+' по 0,4'!D69</f>
        <v>2</v>
      </c>
      <c r="E63" s="30">
        <f>' по 6-10'!E63+' по 0,4'!E69</f>
        <v>19.5</v>
      </c>
      <c r="F63" s="30">
        <f>' по 6-10'!F63+' по 0,4'!F69</f>
        <v>2</v>
      </c>
      <c r="G63" s="30">
        <f>' по 6-10'!G63+' по 0,4'!G69</f>
        <v>19.5</v>
      </c>
      <c r="H63" s="30">
        <f>' по 6-10'!H63+' по 0,4'!H69</f>
        <v>0</v>
      </c>
      <c r="I63" s="30">
        <f>' по 6-10'!I63+' по 0,4'!I69</f>
        <v>0</v>
      </c>
      <c r="J63" s="30">
        <f>' по 6-10'!J63+' по 0,4'!J69</f>
        <v>1</v>
      </c>
      <c r="K63" s="30">
        <f>' по 6-10'!K63+' по 0,4'!K69</f>
        <v>4.5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</row>
    <row r="64" spans="1:17" ht="12.75" customHeight="1" x14ac:dyDescent="0.2">
      <c r="A64" s="21"/>
      <c r="B64" s="21"/>
      <c r="C64" s="24" t="s">
        <v>30</v>
      </c>
      <c r="D64" s="48">
        <f>D59+D60+D61+D62+D63</f>
        <v>45</v>
      </c>
      <c r="E64" s="48">
        <f t="shared" ref="E64:Q64" si="4">E59+E60+E61+E62+E63</f>
        <v>12121.1</v>
      </c>
      <c r="F64" s="48">
        <f t="shared" si="4"/>
        <v>44</v>
      </c>
      <c r="G64" s="48">
        <f t="shared" si="4"/>
        <v>401.1</v>
      </c>
      <c r="H64" s="48">
        <f t="shared" si="4"/>
        <v>1</v>
      </c>
      <c r="I64" s="48">
        <f t="shared" si="4"/>
        <v>100</v>
      </c>
      <c r="J64" s="48">
        <f t="shared" si="4"/>
        <v>32</v>
      </c>
      <c r="K64" s="48">
        <f t="shared" si="4"/>
        <v>867.1</v>
      </c>
      <c r="L64" s="18">
        <f t="shared" si="4"/>
        <v>0</v>
      </c>
      <c r="M64" s="18">
        <f t="shared" si="4"/>
        <v>0</v>
      </c>
      <c r="N64" s="18">
        <f t="shared" si="4"/>
        <v>0</v>
      </c>
      <c r="O64" s="18">
        <f t="shared" si="4"/>
        <v>0</v>
      </c>
      <c r="P64" s="18">
        <f t="shared" si="4"/>
        <v>0</v>
      </c>
      <c r="Q64" s="18">
        <f t="shared" si="4"/>
        <v>0</v>
      </c>
    </row>
    <row r="65" spans="1:17" ht="21" customHeight="1" x14ac:dyDescent="0.25">
      <c r="A65" s="21"/>
      <c r="B65" s="21"/>
      <c r="C65" s="92" t="s">
        <v>67</v>
      </c>
      <c r="D65" s="92"/>
      <c r="E65" s="48"/>
      <c r="F65" s="48"/>
      <c r="G65" s="48"/>
      <c r="H65" s="59"/>
      <c r="I65" s="59"/>
      <c r="J65" s="48"/>
      <c r="K65" s="48"/>
      <c r="L65" s="18"/>
      <c r="M65" s="18"/>
      <c r="N65" s="18"/>
      <c r="O65" s="18"/>
      <c r="P65" s="18"/>
      <c r="Q65" s="18"/>
    </row>
    <row r="66" spans="1:17" ht="12.75" customHeight="1" x14ac:dyDescent="0.2">
      <c r="A66" s="21"/>
      <c r="B66" s="21"/>
      <c r="C66" s="23" t="s">
        <v>68</v>
      </c>
      <c r="D66" s="30">
        <f>' по 6-10'!D66+' по 0,4'!D72</f>
        <v>42</v>
      </c>
      <c r="E66" s="30">
        <f>' по 6-10'!E66+' по 0,4'!E72</f>
        <v>641.1</v>
      </c>
      <c r="F66" s="30">
        <f>' по 6-10'!F66+' по 0,4'!F72</f>
        <v>42</v>
      </c>
      <c r="G66" s="30">
        <f>' по 6-10'!G66+' по 0,4'!G72</f>
        <v>641.1</v>
      </c>
      <c r="H66" s="30">
        <f>' по 6-10'!H66+' по 0,4'!H72</f>
        <v>0</v>
      </c>
      <c r="I66" s="30">
        <f>' по 6-10'!I66+' по 0,4'!I72</f>
        <v>0</v>
      </c>
      <c r="J66" s="30">
        <f>' по 6-10'!J66+' по 0,4'!J72</f>
        <v>50</v>
      </c>
      <c r="K66" s="30">
        <f>' по 6-10'!K66+' по 0,4'!K72</f>
        <v>986.21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</row>
    <row r="67" spans="1:17" ht="12.75" customHeight="1" x14ac:dyDescent="0.2">
      <c r="A67" s="21"/>
      <c r="B67" s="21"/>
      <c r="C67" s="23" t="s">
        <v>69</v>
      </c>
      <c r="D67" s="30">
        <f>' по 6-10'!D67+' по 0,4'!D73</f>
        <v>1</v>
      </c>
      <c r="E67" s="30">
        <f>' по 6-10'!E67+' по 0,4'!E73</f>
        <v>15</v>
      </c>
      <c r="F67" s="30">
        <f>' по 6-10'!F67+' по 0,4'!F73</f>
        <v>1</v>
      </c>
      <c r="G67" s="30">
        <f>' по 6-10'!G67+' по 0,4'!G73</f>
        <v>15</v>
      </c>
      <c r="H67" s="30">
        <f>' по 6-10'!H67+' по 0,4'!H73</f>
        <v>0</v>
      </c>
      <c r="I67" s="30">
        <f>' по 6-10'!I67+' по 0,4'!I73</f>
        <v>0</v>
      </c>
      <c r="J67" s="30">
        <f>' по 6-10'!J67+' по 0,4'!J73</f>
        <v>2</v>
      </c>
      <c r="K67" s="30">
        <f>' по 6-10'!K67+' по 0,4'!K73</f>
        <v>25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</row>
    <row r="68" spans="1:17" ht="12.75" customHeight="1" x14ac:dyDescent="0.2">
      <c r="A68" s="21"/>
      <c r="B68" s="21"/>
      <c r="C68" s="23" t="s">
        <v>70</v>
      </c>
      <c r="D68" s="30">
        <f>' по 6-10'!D68+' по 0,4'!D74</f>
        <v>11</v>
      </c>
      <c r="E68" s="30">
        <f>' по 6-10'!E68+' по 0,4'!E74</f>
        <v>637.5</v>
      </c>
      <c r="F68" s="30">
        <f>' по 6-10'!F68+' по 0,4'!F74</f>
        <v>11</v>
      </c>
      <c r="G68" s="30">
        <f>' по 6-10'!G68+' по 0,4'!G74</f>
        <v>637.5</v>
      </c>
      <c r="H68" s="30">
        <f>' по 6-10'!H68+' по 0,4'!H74</f>
        <v>0</v>
      </c>
      <c r="I68" s="30">
        <f>' по 6-10'!I68+' по 0,4'!I74</f>
        <v>0</v>
      </c>
      <c r="J68" s="30">
        <f>' по 6-10'!J68+' по 0,4'!J74</f>
        <v>5</v>
      </c>
      <c r="K68" s="30">
        <f>' по 6-10'!K68+' по 0,4'!K74</f>
        <v>32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</row>
    <row r="69" spans="1:17" ht="12.75" customHeight="1" x14ac:dyDescent="0.2">
      <c r="A69" s="21"/>
      <c r="B69" s="21"/>
      <c r="C69" s="23" t="s">
        <v>71</v>
      </c>
      <c r="D69" s="30">
        <f>' по 6-10'!D69+' по 0,4'!D75</f>
        <v>21</v>
      </c>
      <c r="E69" s="30">
        <f>' по 6-10'!E69+' по 0,4'!E75</f>
        <v>88.3</v>
      </c>
      <c r="F69" s="30">
        <f>' по 6-10'!F69+' по 0,4'!F75</f>
        <v>21</v>
      </c>
      <c r="G69" s="30">
        <f>' по 6-10'!G69+' по 0,4'!G75</f>
        <v>88.3</v>
      </c>
      <c r="H69" s="30">
        <f>' по 6-10'!H69+' по 0,4'!H75</f>
        <v>0</v>
      </c>
      <c r="I69" s="30">
        <f>' по 6-10'!I69+' по 0,4'!I75</f>
        <v>0</v>
      </c>
      <c r="J69" s="30">
        <f>' по 6-10'!J69+' по 0,4'!J75</f>
        <v>21</v>
      </c>
      <c r="K69" s="30">
        <f>' по 6-10'!K69+' по 0,4'!K75</f>
        <v>121.46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</row>
    <row r="70" spans="1:17" ht="12.75" customHeight="1" x14ac:dyDescent="0.2">
      <c r="A70" s="21"/>
      <c r="B70" s="21"/>
      <c r="C70" s="23" t="s">
        <v>72</v>
      </c>
      <c r="D70" s="30">
        <f>' по 6-10'!D70+' по 0,4'!D76</f>
        <v>6</v>
      </c>
      <c r="E70" s="30">
        <f>' по 6-10'!E70+' по 0,4'!E76</f>
        <v>32</v>
      </c>
      <c r="F70" s="30">
        <f>' по 6-10'!F70+' по 0,4'!F76</f>
        <v>6</v>
      </c>
      <c r="G70" s="30">
        <f>' по 6-10'!G70+' по 0,4'!G76</f>
        <v>32</v>
      </c>
      <c r="H70" s="30">
        <f>' по 6-10'!H70+' по 0,4'!H76</f>
        <v>0</v>
      </c>
      <c r="I70" s="30">
        <f>' по 6-10'!I70+' по 0,4'!I76</f>
        <v>0</v>
      </c>
      <c r="J70" s="30">
        <f>' по 6-10'!J70+' по 0,4'!J76</f>
        <v>4</v>
      </c>
      <c r="K70" s="30">
        <f>' по 6-10'!K70+' по 0,4'!K76</f>
        <v>13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</row>
    <row r="71" spans="1:17" ht="12.75" customHeight="1" x14ac:dyDescent="0.2">
      <c r="A71" s="21"/>
      <c r="B71" s="21"/>
      <c r="C71" s="23" t="s">
        <v>73</v>
      </c>
      <c r="D71" s="30">
        <f>' по 6-10'!D71+' по 0,4'!D77</f>
        <v>1</v>
      </c>
      <c r="E71" s="30">
        <f>' по 6-10'!E71+' по 0,4'!E77</f>
        <v>4</v>
      </c>
      <c r="F71" s="30">
        <f>' по 6-10'!F71+' по 0,4'!F77</f>
        <v>1</v>
      </c>
      <c r="G71" s="30">
        <f>' по 6-10'!G71+' по 0,4'!G77</f>
        <v>4</v>
      </c>
      <c r="H71" s="30">
        <f>' по 6-10'!H71+' по 0,4'!H77</f>
        <v>0</v>
      </c>
      <c r="I71" s="30">
        <f>' по 6-10'!I71+' по 0,4'!I77</f>
        <v>0</v>
      </c>
      <c r="J71" s="30">
        <f>' по 6-10'!J71+' по 0,4'!J77</f>
        <v>1</v>
      </c>
      <c r="K71" s="30">
        <f>' по 6-10'!K71+' по 0,4'!K77</f>
        <v>4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</row>
    <row r="72" spans="1:17" ht="12.75" customHeight="1" x14ac:dyDescent="0.2">
      <c r="A72" s="21"/>
      <c r="B72" s="21"/>
      <c r="C72" s="24" t="s">
        <v>30</v>
      </c>
      <c r="D72" s="48">
        <f>D66+D67+D68+D69+D70+D71</f>
        <v>82</v>
      </c>
      <c r="E72" s="48">
        <f t="shared" ref="E72:Q72" si="5">E66+E67+E68+E69+E70+E71</f>
        <v>1417.8999999999999</v>
      </c>
      <c r="F72" s="48">
        <f t="shared" si="5"/>
        <v>82</v>
      </c>
      <c r="G72" s="48">
        <f t="shared" si="5"/>
        <v>1417.8999999999999</v>
      </c>
      <c r="H72" s="48">
        <f t="shared" si="5"/>
        <v>0</v>
      </c>
      <c r="I72" s="48">
        <f t="shared" si="5"/>
        <v>0</v>
      </c>
      <c r="J72" s="48">
        <f t="shared" si="5"/>
        <v>83</v>
      </c>
      <c r="K72" s="48">
        <f t="shared" si="5"/>
        <v>1181.67</v>
      </c>
      <c r="L72" s="18">
        <f t="shared" si="5"/>
        <v>0</v>
      </c>
      <c r="M72" s="18">
        <f t="shared" si="5"/>
        <v>0</v>
      </c>
      <c r="N72" s="18">
        <f t="shared" si="5"/>
        <v>0</v>
      </c>
      <c r="O72" s="18">
        <f t="shared" si="5"/>
        <v>0</v>
      </c>
      <c r="P72" s="18">
        <f t="shared" si="5"/>
        <v>0</v>
      </c>
      <c r="Q72" s="18">
        <f t="shared" si="5"/>
        <v>0</v>
      </c>
    </row>
    <row r="73" spans="1:17" ht="21.75" customHeight="1" x14ac:dyDescent="0.25">
      <c r="A73" s="21"/>
      <c r="B73" s="21"/>
      <c r="C73" s="92" t="s">
        <v>74</v>
      </c>
      <c r="D73" s="92"/>
      <c r="E73" s="48"/>
      <c r="F73" s="48"/>
      <c r="G73" s="48"/>
      <c r="H73" s="48"/>
      <c r="I73" s="48"/>
      <c r="J73" s="48"/>
      <c r="K73" s="48"/>
      <c r="L73" s="18"/>
      <c r="M73" s="18"/>
      <c r="N73" s="18"/>
      <c r="O73" s="18"/>
      <c r="P73" s="18"/>
      <c r="Q73" s="18"/>
    </row>
    <row r="74" spans="1:17" ht="12.75" customHeight="1" x14ac:dyDescent="0.2">
      <c r="A74" s="21"/>
      <c r="B74" s="21"/>
      <c r="C74" s="23" t="s">
        <v>75</v>
      </c>
      <c r="D74" s="30">
        <f>' по 6-10'!D74+' по 0,4'!D80</f>
        <v>34</v>
      </c>
      <c r="E74" s="30">
        <f>' по 6-10'!E74+' по 0,4'!E80</f>
        <v>694.75</v>
      </c>
      <c r="F74" s="30">
        <f>' по 6-10'!F74+' по 0,4'!F80</f>
        <v>35</v>
      </c>
      <c r="G74" s="30">
        <f>' по 6-10'!G74+' по 0,4'!G80</f>
        <v>1684.75</v>
      </c>
      <c r="H74" s="30">
        <f>' по 6-10'!H74+' по 0,4'!H80</f>
        <v>0</v>
      </c>
      <c r="I74" s="30">
        <f>' по 6-10'!I74+' по 0,4'!I80</f>
        <v>0</v>
      </c>
      <c r="J74" s="30">
        <f>' по 6-10'!J74+' по 0,4'!J80</f>
        <v>27</v>
      </c>
      <c r="K74" s="30">
        <f>' по 6-10'!K74+' по 0,4'!K80</f>
        <v>357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</row>
    <row r="75" spans="1:17" ht="12.75" customHeight="1" x14ac:dyDescent="0.2">
      <c r="A75" s="21"/>
      <c r="B75" s="21"/>
      <c r="C75" s="23" t="s">
        <v>76</v>
      </c>
      <c r="D75" s="30">
        <f>' по 6-10'!D75+' по 0,4'!D81</f>
        <v>35</v>
      </c>
      <c r="E75" s="30">
        <f>' по 6-10'!E75+' по 0,4'!E81</f>
        <v>3875.7</v>
      </c>
      <c r="F75" s="30">
        <f>' по 6-10'!F75+' по 0,4'!F81</f>
        <v>12</v>
      </c>
      <c r="G75" s="30">
        <f>' по 6-10'!G75+' по 0,4'!G81</f>
        <v>3871.7</v>
      </c>
      <c r="H75" s="30">
        <f>' по 6-10'!H75+' по 0,4'!H81</f>
        <v>0</v>
      </c>
      <c r="I75" s="30">
        <f>' по 6-10'!I75+' по 0,4'!I81</f>
        <v>0</v>
      </c>
      <c r="J75" s="30">
        <f>' по 6-10'!J75+' по 0,4'!J81</f>
        <v>19</v>
      </c>
      <c r="K75" s="30">
        <f>' по 6-10'!K75+' по 0,4'!K81</f>
        <v>793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</row>
    <row r="76" spans="1:17" ht="12.75" customHeight="1" x14ac:dyDescent="0.2">
      <c r="A76" s="21"/>
      <c r="B76" s="21"/>
      <c r="C76" s="23" t="s">
        <v>77</v>
      </c>
      <c r="D76" s="30">
        <f>' по 6-10'!D76+' по 0,4'!D82</f>
        <v>7</v>
      </c>
      <c r="E76" s="30">
        <f>' по 6-10'!E76+' по 0,4'!E82</f>
        <v>241.5</v>
      </c>
      <c r="F76" s="30">
        <f>' по 6-10'!F76+' по 0,4'!F82</f>
        <v>7</v>
      </c>
      <c r="G76" s="30">
        <f>' по 6-10'!G76+' по 0,4'!G82</f>
        <v>241.5</v>
      </c>
      <c r="H76" s="30">
        <f>' по 6-10'!H76+' по 0,4'!H82</f>
        <v>0</v>
      </c>
      <c r="I76" s="30">
        <f>' по 6-10'!I76+' по 0,4'!I82</f>
        <v>0</v>
      </c>
      <c r="J76" s="30">
        <f>' по 6-10'!J76+' по 0,4'!J82</f>
        <v>25</v>
      </c>
      <c r="K76" s="30">
        <f>' по 6-10'!K76+' по 0,4'!K82</f>
        <v>27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</row>
    <row r="77" spans="1:17" ht="12.75" customHeight="1" x14ac:dyDescent="0.2">
      <c r="A77" s="21"/>
      <c r="B77" s="21"/>
      <c r="C77" s="23" t="s">
        <v>78</v>
      </c>
      <c r="D77" s="30">
        <f>' по 6-10'!D77+' по 0,4'!D83</f>
        <v>31</v>
      </c>
      <c r="E77" s="30">
        <f>' по 6-10'!E77+' по 0,4'!E83</f>
        <v>256.60000000000002</v>
      </c>
      <c r="F77" s="30">
        <f>' по 6-10'!F77+' по 0,4'!F83</f>
        <v>31</v>
      </c>
      <c r="G77" s="30">
        <f>' по 6-10'!G77+' по 0,4'!G83</f>
        <v>256.60000000000002</v>
      </c>
      <c r="H77" s="30">
        <f>' по 6-10'!H77+' по 0,4'!H83</f>
        <v>0</v>
      </c>
      <c r="I77" s="30">
        <f>' по 6-10'!I77+' по 0,4'!I83</f>
        <v>0</v>
      </c>
      <c r="J77" s="30">
        <f>' по 6-10'!J77+' по 0,4'!J83</f>
        <v>21</v>
      </c>
      <c r="K77" s="30">
        <f>' по 6-10'!K77+' по 0,4'!K83</f>
        <v>211.85999999999999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</row>
    <row r="78" spans="1:17" ht="12.75" customHeight="1" x14ac:dyDescent="0.2">
      <c r="A78" s="21"/>
      <c r="B78" s="21"/>
      <c r="C78" s="23" t="s">
        <v>79</v>
      </c>
      <c r="D78" s="30">
        <f>' по 6-10'!D78+' по 0,4'!D84</f>
        <v>6</v>
      </c>
      <c r="E78" s="30">
        <f>' по 6-10'!E78+' по 0,4'!E84</f>
        <v>822</v>
      </c>
      <c r="F78" s="30">
        <f>' по 6-10'!F78+' по 0,4'!F84</f>
        <v>6</v>
      </c>
      <c r="G78" s="30">
        <f>' по 6-10'!G78+' по 0,4'!G84</f>
        <v>822</v>
      </c>
      <c r="H78" s="30">
        <f>' по 6-10'!H78+' по 0,4'!H84</f>
        <v>0</v>
      </c>
      <c r="I78" s="30">
        <f>' по 6-10'!I78+' по 0,4'!I84</f>
        <v>0</v>
      </c>
      <c r="J78" s="30">
        <f>' по 6-10'!J78+' по 0,4'!J84</f>
        <v>6</v>
      </c>
      <c r="K78" s="30">
        <f>' по 6-10'!K78+' по 0,4'!K84</f>
        <v>822</v>
      </c>
      <c r="L78" s="18">
        <v>0</v>
      </c>
      <c r="M78" s="18">
        <v>0</v>
      </c>
      <c r="N78" s="18">
        <v>0</v>
      </c>
      <c r="O78" s="18">
        <v>0</v>
      </c>
      <c r="P78" s="18">
        <v>0</v>
      </c>
      <c r="Q78" s="18">
        <v>0</v>
      </c>
    </row>
    <row r="79" spans="1:17" ht="12.75" customHeight="1" x14ac:dyDescent="0.2">
      <c r="A79" s="21"/>
      <c r="B79" s="21"/>
      <c r="C79" s="23" t="s">
        <v>80</v>
      </c>
      <c r="D79" s="30">
        <f>' по 6-10'!D79+' по 0,4'!D85</f>
        <v>6</v>
      </c>
      <c r="E79" s="30">
        <f>' по 6-10'!E79+' по 0,4'!E85</f>
        <v>64.8</v>
      </c>
      <c r="F79" s="30">
        <f>' по 6-10'!F79+' по 0,4'!F85</f>
        <v>6</v>
      </c>
      <c r="G79" s="30">
        <f>' по 6-10'!G79+' по 0,4'!G85</f>
        <v>64.8</v>
      </c>
      <c r="H79" s="30">
        <f>' по 6-10'!H79+' по 0,4'!H85</f>
        <v>0</v>
      </c>
      <c r="I79" s="30">
        <f>' по 6-10'!I79+' по 0,4'!I85</f>
        <v>0</v>
      </c>
      <c r="J79" s="30">
        <f>' по 6-10'!J79+' по 0,4'!J85</f>
        <v>2</v>
      </c>
      <c r="K79" s="30">
        <f>' по 6-10'!K79+' по 0,4'!K85</f>
        <v>48.8</v>
      </c>
      <c r="L79" s="18">
        <v>0</v>
      </c>
      <c r="M79" s="18">
        <v>0</v>
      </c>
      <c r="N79" s="18">
        <v>0</v>
      </c>
      <c r="O79" s="18">
        <v>0</v>
      </c>
      <c r="P79" s="18">
        <v>0</v>
      </c>
      <c r="Q79" s="18">
        <v>0</v>
      </c>
    </row>
    <row r="80" spans="1:17" ht="12.75" customHeight="1" x14ac:dyDescent="0.2">
      <c r="A80" s="21"/>
      <c r="B80" s="21"/>
      <c r="C80" s="23" t="s">
        <v>81</v>
      </c>
      <c r="D80" s="30">
        <f>' по 6-10'!D80+' по 0,4'!D86</f>
        <v>3</v>
      </c>
      <c r="E80" s="30">
        <f>' по 6-10'!E80+' по 0,4'!E86</f>
        <v>12</v>
      </c>
      <c r="F80" s="30">
        <f>' по 6-10'!F80+' по 0,4'!F86</f>
        <v>3</v>
      </c>
      <c r="G80" s="30">
        <f>' по 6-10'!G80+' по 0,4'!G86</f>
        <v>12</v>
      </c>
      <c r="H80" s="30">
        <f>' по 6-10'!H80+' по 0,4'!H86</f>
        <v>0</v>
      </c>
      <c r="I80" s="30">
        <f>' по 6-10'!I80+' по 0,4'!I86</f>
        <v>0</v>
      </c>
      <c r="J80" s="30">
        <f>' по 6-10'!J80+' по 0,4'!J86</f>
        <v>3</v>
      </c>
      <c r="K80" s="30">
        <f>' по 6-10'!K80+' по 0,4'!K86</f>
        <v>12</v>
      </c>
      <c r="L80" s="18">
        <v>0</v>
      </c>
      <c r="M80" s="18">
        <v>0</v>
      </c>
      <c r="N80" s="18">
        <v>0</v>
      </c>
      <c r="O80" s="18">
        <v>0</v>
      </c>
      <c r="P80" s="18">
        <v>0</v>
      </c>
      <c r="Q80" s="18">
        <v>0</v>
      </c>
    </row>
    <row r="81" spans="1:17" ht="12.75" customHeight="1" x14ac:dyDescent="0.2">
      <c r="A81" s="21"/>
      <c r="B81" s="21"/>
      <c r="C81" s="23" t="s">
        <v>82</v>
      </c>
      <c r="D81" s="30">
        <f>' по 6-10'!D81+' по 0,4'!D87</f>
        <v>13</v>
      </c>
      <c r="E81" s="30">
        <f>' по 6-10'!E81+' по 0,4'!E87</f>
        <v>63.5</v>
      </c>
      <c r="F81" s="30">
        <f>' по 6-10'!F81+' по 0,4'!F87</f>
        <v>13</v>
      </c>
      <c r="G81" s="30">
        <f>' по 6-10'!G81+' по 0,4'!G87</f>
        <v>63.5</v>
      </c>
      <c r="H81" s="30">
        <f>' по 6-10'!H81+' по 0,4'!H87</f>
        <v>0</v>
      </c>
      <c r="I81" s="30">
        <f>' по 6-10'!I81+' по 0,4'!I87</f>
        <v>0</v>
      </c>
      <c r="J81" s="30">
        <f>' по 6-10'!J81+' по 0,4'!J87</f>
        <v>12</v>
      </c>
      <c r="K81" s="30">
        <f>' по 6-10'!K81+' по 0,4'!K87</f>
        <v>59.5</v>
      </c>
      <c r="L81" s="18">
        <v>0</v>
      </c>
      <c r="M81" s="18">
        <v>0</v>
      </c>
      <c r="N81" s="18">
        <v>0</v>
      </c>
      <c r="O81" s="18">
        <v>0</v>
      </c>
      <c r="P81" s="18">
        <v>0</v>
      </c>
      <c r="Q81" s="18">
        <v>0</v>
      </c>
    </row>
    <row r="82" spans="1:17" ht="12.75" customHeight="1" x14ac:dyDescent="0.2">
      <c r="A82" s="21"/>
      <c r="B82" s="21"/>
      <c r="C82" s="23" t="s">
        <v>83</v>
      </c>
      <c r="D82" s="30">
        <f>' по 6-10'!D82+' по 0,4'!D88</f>
        <v>7</v>
      </c>
      <c r="E82" s="30">
        <f>' по 6-10'!E82+' по 0,4'!E88</f>
        <v>39.1</v>
      </c>
      <c r="F82" s="30">
        <f>' по 6-10'!F82+' по 0,4'!F88</f>
        <v>7</v>
      </c>
      <c r="G82" s="30">
        <f>' по 6-10'!G82+' по 0,4'!G88</f>
        <v>39.1</v>
      </c>
      <c r="H82" s="30">
        <f>' по 6-10'!H82+' по 0,4'!H88</f>
        <v>0</v>
      </c>
      <c r="I82" s="30">
        <f>' по 6-10'!I82+' по 0,4'!I88</f>
        <v>0</v>
      </c>
      <c r="J82" s="30">
        <f>' по 6-10'!J82+' по 0,4'!J88</f>
        <v>6</v>
      </c>
      <c r="K82" s="30">
        <f>' по 6-10'!K82+' по 0,4'!K88</f>
        <v>50.5</v>
      </c>
      <c r="L82" s="18">
        <v>0</v>
      </c>
      <c r="M82" s="18">
        <v>0</v>
      </c>
      <c r="N82" s="18">
        <v>0</v>
      </c>
      <c r="O82" s="18">
        <v>0</v>
      </c>
      <c r="P82" s="18">
        <v>0</v>
      </c>
      <c r="Q82" s="18">
        <v>0</v>
      </c>
    </row>
    <row r="83" spans="1:17" ht="12.75" customHeight="1" x14ac:dyDescent="0.2">
      <c r="A83" s="21"/>
      <c r="B83" s="21"/>
      <c r="C83" s="23" t="s">
        <v>84</v>
      </c>
      <c r="D83" s="30">
        <f>' по 6-10'!D83+' по 0,4'!D89</f>
        <v>0</v>
      </c>
      <c r="E83" s="30">
        <f>' по 6-10'!E83+' по 0,4'!E89</f>
        <v>0</v>
      </c>
      <c r="F83" s="30">
        <f>' по 6-10'!F83+' по 0,4'!F89</f>
        <v>0</v>
      </c>
      <c r="G83" s="30">
        <f>' по 6-10'!G83+' по 0,4'!G89</f>
        <v>0</v>
      </c>
      <c r="H83" s="30">
        <f>' по 6-10'!H83+' по 0,4'!H89</f>
        <v>0</v>
      </c>
      <c r="I83" s="30">
        <f>' по 6-10'!I83+' по 0,4'!I89</f>
        <v>0</v>
      </c>
      <c r="J83" s="30">
        <f>' по 6-10'!J83+' по 0,4'!J89</f>
        <v>1</v>
      </c>
      <c r="K83" s="30">
        <f>' по 6-10'!K83+' по 0,4'!K89</f>
        <v>10</v>
      </c>
      <c r="L83" s="18">
        <v>0</v>
      </c>
      <c r="M83" s="18">
        <v>0</v>
      </c>
      <c r="N83" s="18">
        <v>0</v>
      </c>
      <c r="O83" s="18">
        <v>0</v>
      </c>
      <c r="P83" s="18">
        <v>0</v>
      </c>
      <c r="Q83" s="18">
        <v>0</v>
      </c>
    </row>
    <row r="84" spans="1:17" ht="12.75" customHeight="1" x14ac:dyDescent="0.2">
      <c r="A84" s="21"/>
      <c r="B84" s="21"/>
      <c r="C84" s="23" t="s">
        <v>85</v>
      </c>
      <c r="D84" s="30">
        <f>' по 6-10'!D84+' по 0,4'!D90</f>
        <v>10</v>
      </c>
      <c r="E84" s="30">
        <f>' по 6-10'!E84+' по 0,4'!E90</f>
        <v>142</v>
      </c>
      <c r="F84" s="30">
        <f>' по 6-10'!F84+' по 0,4'!F90</f>
        <v>10</v>
      </c>
      <c r="G84" s="30">
        <f>' по 6-10'!G84+' по 0,4'!G90</f>
        <v>142</v>
      </c>
      <c r="H84" s="30">
        <f>' по 6-10'!H84+' по 0,4'!H90</f>
        <v>0</v>
      </c>
      <c r="I84" s="30">
        <f>' по 6-10'!I84+' по 0,4'!I90</f>
        <v>0</v>
      </c>
      <c r="J84" s="30">
        <f>' по 6-10'!J84+' по 0,4'!J90</f>
        <v>9</v>
      </c>
      <c r="K84" s="30">
        <f>' по 6-10'!K84+' по 0,4'!K90</f>
        <v>134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</row>
    <row r="85" spans="1:17" ht="12.75" customHeight="1" x14ac:dyDescent="0.2">
      <c r="A85" s="21"/>
      <c r="B85" s="21"/>
      <c r="C85" s="24" t="s">
        <v>30</v>
      </c>
      <c r="D85" s="48">
        <f>D74+D75+D76+D77+D78+D79+D80+D81+D82+D83+D84</f>
        <v>152</v>
      </c>
      <c r="E85" s="48">
        <f t="shared" ref="E85:Q85" si="6">E74+E75+E76+E77+E78+E79+E80+E81+E82+E83+E84</f>
        <v>6211.9500000000007</v>
      </c>
      <c r="F85" s="48">
        <f t="shared" si="6"/>
        <v>130</v>
      </c>
      <c r="G85" s="48">
        <f t="shared" si="6"/>
        <v>7197.9500000000007</v>
      </c>
      <c r="H85" s="48">
        <f t="shared" si="6"/>
        <v>0</v>
      </c>
      <c r="I85" s="48">
        <f t="shared" si="6"/>
        <v>0</v>
      </c>
      <c r="J85" s="48">
        <f t="shared" si="6"/>
        <v>131</v>
      </c>
      <c r="K85" s="48">
        <f t="shared" si="6"/>
        <v>2525.66</v>
      </c>
      <c r="L85" s="18">
        <f t="shared" si="6"/>
        <v>0</v>
      </c>
      <c r="M85" s="18">
        <f t="shared" si="6"/>
        <v>0</v>
      </c>
      <c r="N85" s="18">
        <f t="shared" si="6"/>
        <v>0</v>
      </c>
      <c r="O85" s="18">
        <f t="shared" si="6"/>
        <v>0</v>
      </c>
      <c r="P85" s="18">
        <f t="shared" si="6"/>
        <v>0</v>
      </c>
      <c r="Q85" s="18">
        <f t="shared" si="6"/>
        <v>0</v>
      </c>
    </row>
    <row r="86" spans="1:17" ht="21" customHeight="1" x14ac:dyDescent="0.25">
      <c r="A86" s="21"/>
      <c r="B86" s="21"/>
      <c r="C86" s="92" t="s">
        <v>86</v>
      </c>
      <c r="D86" s="92"/>
      <c r="E86" s="48"/>
      <c r="F86" s="48"/>
      <c r="G86" s="48"/>
      <c r="H86" s="48"/>
      <c r="I86" s="48"/>
      <c r="J86" s="48"/>
      <c r="K86" s="48"/>
      <c r="L86" s="18"/>
      <c r="M86" s="18"/>
      <c r="N86" s="18"/>
      <c r="O86" s="18"/>
      <c r="P86" s="18"/>
      <c r="Q86" s="18"/>
    </row>
    <row r="87" spans="1:17" ht="12.75" customHeight="1" x14ac:dyDescent="0.2">
      <c r="A87" s="21"/>
      <c r="B87" s="21"/>
      <c r="C87" s="23" t="s">
        <v>87</v>
      </c>
      <c r="D87" s="30">
        <f>' по 6-10'!D87+' по 0,4'!D93</f>
        <v>11</v>
      </c>
      <c r="E87" s="30">
        <f>' по 6-10'!E87+' по 0,4'!E93</f>
        <v>484</v>
      </c>
      <c r="F87" s="30">
        <f>' по 6-10'!F87+' по 0,4'!F93</f>
        <v>11</v>
      </c>
      <c r="G87" s="30">
        <f>' по 6-10'!G87+' по 0,4'!G93</f>
        <v>484</v>
      </c>
      <c r="H87" s="30">
        <f>' по 6-10'!H87+' по 0,4'!H93</f>
        <v>0</v>
      </c>
      <c r="I87" s="30">
        <f>' по 6-10'!I87+' по 0,4'!I93</f>
        <v>0</v>
      </c>
      <c r="J87" s="30">
        <f>' по 6-10'!J87+' по 0,4'!J93</f>
        <v>11</v>
      </c>
      <c r="K87" s="30">
        <f>' по 6-10'!K87+' по 0,4'!K93</f>
        <v>952.2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</row>
    <row r="88" spans="1:17" ht="12.75" customHeight="1" x14ac:dyDescent="0.2">
      <c r="A88" s="21"/>
      <c r="B88" s="21"/>
      <c r="C88" s="23" t="s">
        <v>88</v>
      </c>
      <c r="D88" s="30">
        <f>' по 6-10'!D88+' по 0,4'!D94</f>
        <v>13</v>
      </c>
      <c r="E88" s="30">
        <f>' по 6-10'!E88+' по 0,4'!E94</f>
        <v>213</v>
      </c>
      <c r="F88" s="30">
        <f>' по 6-10'!F88+' по 0,4'!F94</f>
        <v>13</v>
      </c>
      <c r="G88" s="30">
        <f>' по 6-10'!G88+' по 0,4'!G94</f>
        <v>213</v>
      </c>
      <c r="H88" s="30">
        <f>' по 6-10'!H88+' по 0,4'!H94</f>
        <v>0</v>
      </c>
      <c r="I88" s="30">
        <f>' по 6-10'!I88+' по 0,4'!I94</f>
        <v>0</v>
      </c>
      <c r="J88" s="30">
        <f>' по 6-10'!J88+' по 0,4'!J94</f>
        <v>12</v>
      </c>
      <c r="K88" s="30">
        <f>' по 6-10'!K88+' по 0,4'!K94</f>
        <v>81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</row>
    <row r="89" spans="1:17" ht="12.75" customHeight="1" x14ac:dyDescent="0.2">
      <c r="A89" s="21"/>
      <c r="B89" s="21"/>
      <c r="C89" s="23" t="s">
        <v>89</v>
      </c>
      <c r="D89" s="30">
        <f>' по 6-10'!D89+' по 0,4'!D95</f>
        <v>9</v>
      </c>
      <c r="E89" s="30">
        <f>' по 6-10'!E89+' по 0,4'!E95</f>
        <v>34.33</v>
      </c>
      <c r="F89" s="30">
        <f>' по 6-10'!F89+' по 0,4'!F95</f>
        <v>9</v>
      </c>
      <c r="G89" s="30">
        <f>' по 6-10'!G89+' по 0,4'!G95</f>
        <v>34.33</v>
      </c>
      <c r="H89" s="30">
        <f>' по 6-10'!H89+' по 0,4'!H95</f>
        <v>0</v>
      </c>
      <c r="I89" s="30">
        <f>' по 6-10'!I89+' по 0,4'!I95</f>
        <v>0</v>
      </c>
      <c r="J89" s="30">
        <f>' по 6-10'!J89+' по 0,4'!J95</f>
        <v>6</v>
      </c>
      <c r="K89" s="30">
        <f>' по 6-10'!K89+' по 0,4'!K95</f>
        <v>22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</row>
    <row r="90" spans="1:17" ht="12.75" customHeight="1" x14ac:dyDescent="0.2">
      <c r="A90" s="21"/>
      <c r="B90" s="21"/>
      <c r="C90" s="23" t="s">
        <v>73</v>
      </c>
      <c r="D90" s="30">
        <f>' по 6-10'!D90+' по 0,4'!D96</f>
        <v>1</v>
      </c>
      <c r="E90" s="30">
        <f>' по 6-10'!E90+' по 0,4'!E96</f>
        <v>74.599999999999994</v>
      </c>
      <c r="F90" s="30">
        <f>' по 6-10'!F90+' по 0,4'!F96</f>
        <v>1</v>
      </c>
      <c r="G90" s="30">
        <f>' по 6-10'!G90+' по 0,4'!G96</f>
        <v>74.599999999999994</v>
      </c>
      <c r="H90" s="30">
        <f>' по 6-10'!H90+' по 0,4'!H96</f>
        <v>0</v>
      </c>
      <c r="I90" s="30">
        <f>' по 6-10'!I90+' по 0,4'!I96</f>
        <v>0</v>
      </c>
      <c r="J90" s="30">
        <f>' по 6-10'!J90+' по 0,4'!J96</f>
        <v>3</v>
      </c>
      <c r="K90" s="30">
        <f>' по 6-10'!K90+' по 0,4'!K96</f>
        <v>8.25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</row>
    <row r="91" spans="1:17" ht="12.75" customHeight="1" x14ac:dyDescent="0.2">
      <c r="A91" s="21"/>
      <c r="B91" s="21"/>
      <c r="C91" s="23" t="s">
        <v>90</v>
      </c>
      <c r="D91" s="30">
        <f>' по 6-10'!D91+' по 0,4'!D97</f>
        <v>0</v>
      </c>
      <c r="E91" s="30">
        <f>' по 6-10'!E91+' по 0,4'!E97</f>
        <v>0</v>
      </c>
      <c r="F91" s="30">
        <f>' по 6-10'!F91+' по 0,4'!F97</f>
        <v>0</v>
      </c>
      <c r="G91" s="30">
        <f>' по 6-10'!G91+' по 0,4'!G97</f>
        <v>0</v>
      </c>
      <c r="H91" s="30">
        <f>' по 6-10'!H91+' по 0,4'!H97</f>
        <v>0</v>
      </c>
      <c r="I91" s="30">
        <f>' по 6-10'!I91+' по 0,4'!I97</f>
        <v>0</v>
      </c>
      <c r="J91" s="30">
        <f>' по 6-10'!J91+' по 0,4'!J97</f>
        <v>0</v>
      </c>
      <c r="K91" s="30">
        <f>' по 6-10'!K91+' по 0,4'!K97</f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</row>
    <row r="92" spans="1:17" ht="12.75" customHeight="1" x14ac:dyDescent="0.2">
      <c r="A92" s="21"/>
      <c r="B92" s="21"/>
      <c r="C92" s="23" t="s">
        <v>91</v>
      </c>
      <c r="D92" s="30">
        <f>' по 6-10'!D92+' по 0,4'!D98</f>
        <v>0</v>
      </c>
      <c r="E92" s="30">
        <f>' по 6-10'!E92+' по 0,4'!E98</f>
        <v>0</v>
      </c>
      <c r="F92" s="30">
        <f>' по 6-10'!F92+' по 0,4'!F98</f>
        <v>0</v>
      </c>
      <c r="G92" s="30">
        <f>' по 6-10'!G92+' по 0,4'!G98</f>
        <v>0</v>
      </c>
      <c r="H92" s="30">
        <f>' по 6-10'!H92+' по 0,4'!H98</f>
        <v>0</v>
      </c>
      <c r="I92" s="30">
        <f>' по 6-10'!I92+' по 0,4'!I98</f>
        <v>0</v>
      </c>
      <c r="J92" s="30">
        <f>' по 6-10'!J92+' по 0,4'!J98</f>
        <v>0</v>
      </c>
      <c r="K92" s="30">
        <f>' по 6-10'!K92+' по 0,4'!K98</f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</row>
    <row r="93" spans="1:17" ht="12.75" customHeight="1" x14ac:dyDescent="0.2">
      <c r="A93" s="21"/>
      <c r="B93" s="21"/>
      <c r="C93" s="23" t="s">
        <v>92</v>
      </c>
      <c r="D93" s="30">
        <f>' по 6-10'!D93+' по 0,4'!D99</f>
        <v>0</v>
      </c>
      <c r="E93" s="30">
        <f>' по 6-10'!E93+' по 0,4'!E99</f>
        <v>0</v>
      </c>
      <c r="F93" s="30">
        <f>' по 6-10'!F93+' по 0,4'!F99</f>
        <v>0</v>
      </c>
      <c r="G93" s="30">
        <f>' по 6-10'!G93+' по 0,4'!G99</f>
        <v>0</v>
      </c>
      <c r="H93" s="30">
        <f>' по 6-10'!H93+' по 0,4'!H99</f>
        <v>0</v>
      </c>
      <c r="I93" s="30">
        <f>' по 6-10'!I93+' по 0,4'!I99</f>
        <v>0</v>
      </c>
      <c r="J93" s="30">
        <f>' по 6-10'!J93+' по 0,4'!J99</f>
        <v>0</v>
      </c>
      <c r="K93" s="30">
        <f>' по 6-10'!K93+' по 0,4'!K99</f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</row>
    <row r="94" spans="1:17" ht="12.75" customHeight="1" x14ac:dyDescent="0.2">
      <c r="A94" s="21"/>
      <c r="B94" s="21"/>
      <c r="C94" s="23" t="s">
        <v>93</v>
      </c>
      <c r="D94" s="30">
        <f>' по 6-10'!D94+' по 0,4'!D100</f>
        <v>17</v>
      </c>
      <c r="E94" s="30">
        <f>' по 6-10'!E94+' по 0,4'!E100</f>
        <v>89</v>
      </c>
      <c r="F94" s="30">
        <f>' по 6-10'!F94+' по 0,4'!F100</f>
        <v>17</v>
      </c>
      <c r="G94" s="30">
        <f>' по 6-10'!G94+' по 0,4'!G100</f>
        <v>89</v>
      </c>
      <c r="H94" s="30">
        <f>' по 6-10'!H94+' по 0,4'!H100</f>
        <v>0</v>
      </c>
      <c r="I94" s="30">
        <f>' по 6-10'!I94+' по 0,4'!I100</f>
        <v>0</v>
      </c>
      <c r="J94" s="30">
        <f>' по 6-10'!J94+' по 0,4'!J100</f>
        <v>15</v>
      </c>
      <c r="K94" s="30">
        <f>' по 6-10'!K94+' по 0,4'!K100</f>
        <v>74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</row>
    <row r="95" spans="1:17" ht="12.75" customHeight="1" x14ac:dyDescent="0.2">
      <c r="A95" s="21"/>
      <c r="B95" s="21"/>
      <c r="C95" s="23" t="s">
        <v>94</v>
      </c>
      <c r="D95" s="30">
        <f>' по 6-10'!D95+' по 0,4'!D101</f>
        <v>0</v>
      </c>
      <c r="E95" s="30">
        <f>' по 6-10'!E95+' по 0,4'!E101</f>
        <v>0</v>
      </c>
      <c r="F95" s="30">
        <f>' по 6-10'!F95+' по 0,4'!F101</f>
        <v>0</v>
      </c>
      <c r="G95" s="30">
        <f>' по 6-10'!G95+' по 0,4'!G101</f>
        <v>0</v>
      </c>
      <c r="H95" s="30">
        <f>' по 6-10'!H95+' по 0,4'!H101</f>
        <v>0</v>
      </c>
      <c r="I95" s="30">
        <f>' по 6-10'!I95+' по 0,4'!I101</f>
        <v>0</v>
      </c>
      <c r="J95" s="30">
        <f>' по 6-10'!J95+' по 0,4'!J101</f>
        <v>3</v>
      </c>
      <c r="K95" s="30">
        <f>' по 6-10'!K95+' по 0,4'!K101</f>
        <v>24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</row>
    <row r="96" spans="1:17" ht="12.75" customHeight="1" x14ac:dyDescent="0.2">
      <c r="A96" s="21"/>
      <c r="B96" s="21"/>
      <c r="C96" s="23" t="s">
        <v>30</v>
      </c>
      <c r="D96" s="48">
        <f>D87+D88+D89+D90+D91+D92+D93+D94+D95</f>
        <v>51</v>
      </c>
      <c r="E96" s="48">
        <f t="shared" ref="E96:Q96" si="7">E87+E88+E89+E90+E91+E92+E93+E94+E95</f>
        <v>894.93000000000006</v>
      </c>
      <c r="F96" s="48">
        <f t="shared" si="7"/>
        <v>51</v>
      </c>
      <c r="G96" s="48">
        <f t="shared" si="7"/>
        <v>894.93000000000006</v>
      </c>
      <c r="H96" s="48">
        <f t="shared" si="7"/>
        <v>0</v>
      </c>
      <c r="I96" s="48">
        <f t="shared" si="7"/>
        <v>0</v>
      </c>
      <c r="J96" s="48">
        <f t="shared" si="7"/>
        <v>50</v>
      </c>
      <c r="K96" s="48">
        <f t="shared" si="7"/>
        <v>1161.45</v>
      </c>
      <c r="L96" s="18">
        <f t="shared" si="7"/>
        <v>0</v>
      </c>
      <c r="M96" s="18">
        <f t="shared" si="7"/>
        <v>0</v>
      </c>
      <c r="N96" s="18">
        <f t="shared" si="7"/>
        <v>0</v>
      </c>
      <c r="O96" s="18">
        <f t="shared" si="7"/>
        <v>0</v>
      </c>
      <c r="P96" s="18">
        <f t="shared" si="7"/>
        <v>0</v>
      </c>
      <c r="Q96" s="18">
        <f t="shared" si="7"/>
        <v>0</v>
      </c>
    </row>
    <row r="97" spans="1:17" ht="21" customHeight="1" x14ac:dyDescent="0.25">
      <c r="A97" s="21"/>
      <c r="B97" s="21"/>
      <c r="C97" s="92" t="s">
        <v>95</v>
      </c>
      <c r="D97" s="92"/>
      <c r="E97" s="48"/>
      <c r="F97" s="48"/>
      <c r="G97" s="48"/>
      <c r="H97" s="48"/>
      <c r="I97" s="48"/>
      <c r="J97" s="48"/>
      <c r="K97" s="48"/>
      <c r="L97" s="18"/>
      <c r="M97" s="18"/>
      <c r="N97" s="18"/>
      <c r="O97" s="18"/>
      <c r="P97" s="18"/>
      <c r="Q97" s="18"/>
    </row>
    <row r="98" spans="1:17" ht="12.75" customHeight="1" x14ac:dyDescent="0.2">
      <c r="A98" s="21"/>
      <c r="B98" s="21"/>
      <c r="C98" s="23" t="s">
        <v>96</v>
      </c>
      <c r="D98" s="30">
        <f>' по 6-10'!D98+' по 0,4'!D104</f>
        <v>67</v>
      </c>
      <c r="E98" s="30">
        <f>' по 6-10'!E98+' по 0,4'!E104</f>
        <v>883.5</v>
      </c>
      <c r="F98" s="30">
        <f>' по 6-10'!F98+' по 0,4'!F104</f>
        <v>67</v>
      </c>
      <c r="G98" s="30">
        <f>' по 6-10'!G98+' по 0,4'!G104</f>
        <v>883</v>
      </c>
      <c r="H98" s="30">
        <f>' по 6-10'!H98+' по 0,4'!H104</f>
        <v>0</v>
      </c>
      <c r="I98" s="30">
        <f>' по 6-10'!I98+' по 0,4'!I104</f>
        <v>0</v>
      </c>
      <c r="J98" s="30">
        <f>' по 6-10'!J98+' по 0,4'!J104</f>
        <v>76</v>
      </c>
      <c r="K98" s="30">
        <f>' по 6-10'!K98+' по 0,4'!K104</f>
        <v>712.5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</row>
    <row r="99" spans="1:17" ht="12.75" customHeight="1" x14ac:dyDescent="0.2">
      <c r="A99" s="21"/>
      <c r="B99" s="21"/>
      <c r="C99" s="23" t="s">
        <v>97</v>
      </c>
      <c r="D99" s="30">
        <f>' по 6-10'!D99+' по 0,4'!D105</f>
        <v>11</v>
      </c>
      <c r="E99" s="30">
        <f>' по 6-10'!E99+' по 0,4'!E105</f>
        <v>48.5</v>
      </c>
      <c r="F99" s="30">
        <f>' по 6-10'!F99+' по 0,4'!F105</f>
        <v>10</v>
      </c>
      <c r="G99" s="30">
        <f>' по 6-10'!G99+' по 0,4'!G105</f>
        <v>45.5</v>
      </c>
      <c r="H99" s="30">
        <f>' по 6-10'!H99+' по 0,4'!H105</f>
        <v>0</v>
      </c>
      <c r="I99" s="30">
        <f>' по 6-10'!I99+' по 0,4'!I105</f>
        <v>0</v>
      </c>
      <c r="J99" s="30">
        <f>' по 6-10'!J99+' по 0,4'!J105</f>
        <v>10</v>
      </c>
      <c r="K99" s="30">
        <f>' по 6-10'!K99+' по 0,4'!K105</f>
        <v>36.5</v>
      </c>
      <c r="L99" s="18">
        <v>0</v>
      </c>
      <c r="M99" s="18">
        <v>0</v>
      </c>
      <c r="N99" s="18">
        <v>0</v>
      </c>
      <c r="O99" s="18">
        <v>0</v>
      </c>
      <c r="P99" s="18">
        <v>0</v>
      </c>
      <c r="Q99" s="18">
        <v>0</v>
      </c>
    </row>
    <row r="100" spans="1:17" ht="12.75" customHeight="1" x14ac:dyDescent="0.2">
      <c r="A100" s="21"/>
      <c r="B100" s="21"/>
      <c r="C100" s="23" t="s">
        <v>98</v>
      </c>
      <c r="D100" s="30">
        <f>' по 6-10'!D100+' по 0,4'!D106</f>
        <v>26</v>
      </c>
      <c r="E100" s="30">
        <f>' по 6-10'!E100+' по 0,4'!E106</f>
        <v>142</v>
      </c>
      <c r="F100" s="30">
        <f>' по 6-10'!F100+' по 0,4'!F106</f>
        <v>26</v>
      </c>
      <c r="G100" s="30">
        <f>' по 6-10'!G100+' по 0,4'!G106</f>
        <v>142</v>
      </c>
      <c r="H100" s="30">
        <f>' по 6-10'!H100+' по 0,4'!H106</f>
        <v>0</v>
      </c>
      <c r="I100" s="30">
        <f>' по 6-10'!I100+' по 0,4'!I106</f>
        <v>0</v>
      </c>
      <c r="J100" s="30">
        <f>' по 6-10'!J100+' по 0,4'!J106</f>
        <v>19</v>
      </c>
      <c r="K100" s="30">
        <f>' по 6-10'!K100+' по 0,4'!K106</f>
        <v>108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</row>
    <row r="101" spans="1:17" ht="12.75" customHeight="1" x14ac:dyDescent="0.2">
      <c r="A101" s="21"/>
      <c r="B101" s="21"/>
      <c r="C101" s="23" t="s">
        <v>99</v>
      </c>
      <c r="D101" s="30">
        <f>' по 6-10'!D101+' по 0,4'!D107</f>
        <v>52</v>
      </c>
      <c r="E101" s="30">
        <f>' по 6-10'!E101+' по 0,4'!E107</f>
        <v>652.70000000000005</v>
      </c>
      <c r="F101" s="30">
        <f>' по 6-10'!F101+' по 0,4'!F107</f>
        <v>52</v>
      </c>
      <c r="G101" s="30">
        <f>' по 6-10'!G101+' по 0,4'!G107</f>
        <v>652.70000000000005</v>
      </c>
      <c r="H101" s="30">
        <f>' по 6-10'!H101+' по 0,4'!H107</f>
        <v>0</v>
      </c>
      <c r="I101" s="30">
        <f>' по 6-10'!I101+' по 0,4'!I107</f>
        <v>0</v>
      </c>
      <c r="J101" s="30">
        <f>' по 6-10'!J101+' по 0,4'!J107</f>
        <v>63</v>
      </c>
      <c r="K101" s="30">
        <f>' по 6-10'!K101+' по 0,4'!K107</f>
        <v>526.5</v>
      </c>
      <c r="L101" s="18">
        <v>0</v>
      </c>
      <c r="M101" s="18">
        <v>0</v>
      </c>
      <c r="N101" s="18">
        <v>0</v>
      </c>
      <c r="O101" s="18">
        <v>0</v>
      </c>
      <c r="P101" s="18">
        <v>0</v>
      </c>
      <c r="Q101" s="18">
        <v>0</v>
      </c>
    </row>
    <row r="102" spans="1:17" ht="12.75" customHeight="1" x14ac:dyDescent="0.2">
      <c r="A102" s="21"/>
      <c r="B102" s="21"/>
      <c r="C102" s="23" t="s">
        <v>100</v>
      </c>
      <c r="D102" s="30">
        <f>' по 6-10'!D102+' по 0,4'!D108</f>
        <v>36</v>
      </c>
      <c r="E102" s="30">
        <f>' по 6-10'!E102+' по 0,4'!E108</f>
        <v>255.5</v>
      </c>
      <c r="F102" s="30">
        <f>' по 6-10'!F102+' по 0,4'!F108</f>
        <v>36</v>
      </c>
      <c r="G102" s="30">
        <f>' по 6-10'!G102+' по 0,4'!G108</f>
        <v>255.5</v>
      </c>
      <c r="H102" s="30">
        <f>' по 6-10'!H102+' по 0,4'!H108</f>
        <v>1</v>
      </c>
      <c r="I102" s="30">
        <f>' по 6-10'!I102+' по 0,4'!I108</f>
        <v>7</v>
      </c>
      <c r="J102" s="30">
        <f>' по 6-10'!J102+' по 0,4'!J108</f>
        <v>36</v>
      </c>
      <c r="K102" s="30">
        <f>' по 6-10'!K102+' по 0,4'!K108</f>
        <v>220.5</v>
      </c>
      <c r="L102" s="18">
        <v>0</v>
      </c>
      <c r="M102" s="18">
        <v>0</v>
      </c>
      <c r="N102" s="18">
        <v>0</v>
      </c>
      <c r="O102" s="18">
        <v>0</v>
      </c>
      <c r="P102" s="18">
        <v>0</v>
      </c>
      <c r="Q102" s="18">
        <v>0</v>
      </c>
    </row>
    <row r="103" spans="1:17" ht="12.75" customHeight="1" x14ac:dyDescent="0.2">
      <c r="A103" s="21"/>
      <c r="B103" s="21"/>
      <c r="C103" s="23" t="s">
        <v>101</v>
      </c>
      <c r="D103" s="30">
        <f>' по 6-10'!D103+' по 0,4'!D109</f>
        <v>23</v>
      </c>
      <c r="E103" s="30">
        <f>' по 6-10'!E103+' по 0,4'!E109</f>
        <v>267.5</v>
      </c>
      <c r="F103" s="30">
        <f>' по 6-10'!F103+' по 0,4'!F109</f>
        <v>23</v>
      </c>
      <c r="G103" s="30">
        <f>' по 6-10'!G103+' по 0,4'!G109</f>
        <v>267.5</v>
      </c>
      <c r="H103" s="30">
        <f>' по 6-10'!H103+' по 0,4'!H109</f>
        <v>0</v>
      </c>
      <c r="I103" s="30">
        <f>' по 6-10'!I103+' по 0,4'!I109</f>
        <v>0</v>
      </c>
      <c r="J103" s="30">
        <f>' по 6-10'!J103+' по 0,4'!J109</f>
        <v>27</v>
      </c>
      <c r="K103" s="30">
        <f>' по 6-10'!K103+' по 0,4'!K109</f>
        <v>1126.5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</row>
    <row r="104" spans="1:17" ht="12.75" customHeight="1" x14ac:dyDescent="0.2">
      <c r="A104" s="21"/>
      <c r="B104" s="21"/>
      <c r="C104" s="23" t="s">
        <v>102</v>
      </c>
      <c r="D104" s="30">
        <f>' по 6-10'!D104+' по 0,4'!D110</f>
        <v>10</v>
      </c>
      <c r="E104" s="30">
        <f>' по 6-10'!E104+' по 0,4'!E110</f>
        <v>69</v>
      </c>
      <c r="F104" s="30">
        <f>' по 6-10'!F104+' по 0,4'!F110</f>
        <v>10</v>
      </c>
      <c r="G104" s="30">
        <f>' по 6-10'!G104+' по 0,4'!G110</f>
        <v>69</v>
      </c>
      <c r="H104" s="30">
        <f>' по 6-10'!H104+' по 0,4'!H110</f>
        <v>0</v>
      </c>
      <c r="I104" s="30">
        <f>' по 6-10'!I104+' по 0,4'!I110</f>
        <v>0</v>
      </c>
      <c r="J104" s="30">
        <f>' по 6-10'!J104+' по 0,4'!J110</f>
        <v>8</v>
      </c>
      <c r="K104" s="30">
        <f>' по 6-10'!K104+' по 0,4'!K110</f>
        <v>210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</row>
    <row r="105" spans="1:17" ht="12.75" customHeight="1" x14ac:dyDescent="0.2">
      <c r="A105" s="21"/>
      <c r="B105" s="21"/>
      <c r="C105" s="23" t="s">
        <v>103</v>
      </c>
      <c r="D105" s="30">
        <f>' по 6-10'!D105+' по 0,4'!D111</f>
        <v>14</v>
      </c>
      <c r="E105" s="30">
        <f>' по 6-10'!E105+' по 0,4'!E111</f>
        <v>102.5</v>
      </c>
      <c r="F105" s="30">
        <f>' по 6-10'!F105+' по 0,4'!F111</f>
        <v>12</v>
      </c>
      <c r="G105" s="30">
        <f>' по 6-10'!G105+' по 0,4'!G111</f>
        <v>82.5</v>
      </c>
      <c r="H105" s="30">
        <f>' по 6-10'!H105+' по 0,4'!H111</f>
        <v>0</v>
      </c>
      <c r="I105" s="30">
        <f>' по 6-10'!I105+' по 0,4'!I111</f>
        <v>0</v>
      </c>
      <c r="J105" s="30">
        <f>' по 6-10'!J105+' по 0,4'!J111</f>
        <v>9</v>
      </c>
      <c r="K105" s="30">
        <f>' по 6-10'!K105+' по 0,4'!K111</f>
        <v>40.4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</row>
    <row r="106" spans="1:17" ht="12.75" customHeight="1" x14ac:dyDescent="0.2">
      <c r="A106" s="21"/>
      <c r="B106" s="21"/>
      <c r="C106" s="23" t="s">
        <v>104</v>
      </c>
      <c r="D106" s="30">
        <f>' по 6-10'!D106+' по 0,4'!D112</f>
        <v>0</v>
      </c>
      <c r="E106" s="30">
        <f>' по 6-10'!E106+' по 0,4'!E112</f>
        <v>0</v>
      </c>
      <c r="F106" s="30">
        <f>' по 6-10'!F106+' по 0,4'!F112</f>
        <v>0</v>
      </c>
      <c r="G106" s="30">
        <f>' по 6-10'!G106+' по 0,4'!G112</f>
        <v>0</v>
      </c>
      <c r="H106" s="30">
        <f>' по 6-10'!H106+' по 0,4'!H112</f>
        <v>0</v>
      </c>
      <c r="I106" s="30">
        <f>' по 6-10'!I106+' по 0,4'!I112</f>
        <v>0</v>
      </c>
      <c r="J106" s="30">
        <f>' по 6-10'!J106+' по 0,4'!J112</f>
        <v>1</v>
      </c>
      <c r="K106" s="30">
        <f>' по 6-10'!K106+' по 0,4'!K112</f>
        <v>8.6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</row>
    <row r="107" spans="1:17" ht="12.75" customHeight="1" x14ac:dyDescent="0.2">
      <c r="A107" s="21"/>
      <c r="B107" s="21"/>
      <c r="C107" s="23" t="s">
        <v>105</v>
      </c>
      <c r="D107" s="30">
        <f>' по 6-10'!D107+' по 0,4'!D113</f>
        <v>8</v>
      </c>
      <c r="E107" s="30">
        <f>' по 6-10'!E107+' по 0,4'!E113</f>
        <v>30</v>
      </c>
      <c r="F107" s="30">
        <f>' по 6-10'!F107+' по 0,4'!F113</f>
        <v>8</v>
      </c>
      <c r="G107" s="30">
        <f>' по 6-10'!G107+' по 0,4'!G113</f>
        <v>30</v>
      </c>
      <c r="H107" s="30">
        <f>' по 6-10'!H107+' по 0,4'!H113</f>
        <v>0</v>
      </c>
      <c r="I107" s="30">
        <f>' по 6-10'!I107+' по 0,4'!I113</f>
        <v>0</v>
      </c>
      <c r="J107" s="30">
        <f>' по 6-10'!J107+' по 0,4'!J113</f>
        <v>8</v>
      </c>
      <c r="K107" s="30">
        <f>' по 6-10'!K107+' по 0,4'!K113</f>
        <v>26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</row>
    <row r="108" spans="1:17" ht="12.75" customHeight="1" x14ac:dyDescent="0.2">
      <c r="A108" s="21"/>
      <c r="B108" s="21"/>
      <c r="C108" s="23" t="s">
        <v>106</v>
      </c>
      <c r="D108" s="30">
        <f>' по 6-10'!D108+' по 0,4'!D114</f>
        <v>10</v>
      </c>
      <c r="E108" s="30">
        <f>' по 6-10'!E108+' по 0,4'!E114</f>
        <v>330</v>
      </c>
      <c r="F108" s="30">
        <f>' по 6-10'!F108+' по 0,4'!F114</f>
        <v>10</v>
      </c>
      <c r="G108" s="30">
        <f>' по 6-10'!G108+' по 0,4'!G114</f>
        <v>330</v>
      </c>
      <c r="H108" s="30">
        <f>' по 6-10'!H108+' по 0,4'!H114</f>
        <v>0</v>
      </c>
      <c r="I108" s="30">
        <f>' по 6-10'!I108+' по 0,4'!I114</f>
        <v>0</v>
      </c>
      <c r="J108" s="30">
        <f>' по 6-10'!J108+' по 0,4'!J114</f>
        <v>10</v>
      </c>
      <c r="K108" s="30">
        <f>' по 6-10'!K108+' по 0,4'!K114</f>
        <v>30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</row>
    <row r="109" spans="1:17" ht="12.75" customHeight="1" x14ac:dyDescent="0.2">
      <c r="A109" s="21"/>
      <c r="B109" s="21"/>
      <c r="C109" s="23" t="s">
        <v>30</v>
      </c>
      <c r="D109" s="48">
        <f>D98+D99+D100+D101+D102+D103+D104+D105+D106+D107+D108</f>
        <v>257</v>
      </c>
      <c r="E109" s="48">
        <f t="shared" ref="E109:Q109" si="8">E98+E99+E100+E101+E102+E103+E104+E105+E106+E107+E108</f>
        <v>2781.2</v>
      </c>
      <c r="F109" s="48">
        <f t="shared" si="8"/>
        <v>254</v>
      </c>
      <c r="G109" s="48">
        <f t="shared" si="8"/>
        <v>2757.7</v>
      </c>
      <c r="H109" s="48">
        <f t="shared" si="8"/>
        <v>1</v>
      </c>
      <c r="I109" s="48">
        <f t="shared" si="8"/>
        <v>7</v>
      </c>
      <c r="J109" s="48">
        <f t="shared" si="8"/>
        <v>267</v>
      </c>
      <c r="K109" s="48">
        <f t="shared" si="8"/>
        <v>3045.5</v>
      </c>
      <c r="L109" s="18">
        <f t="shared" si="8"/>
        <v>0</v>
      </c>
      <c r="M109" s="18">
        <f t="shared" si="8"/>
        <v>0</v>
      </c>
      <c r="N109" s="18">
        <f t="shared" si="8"/>
        <v>0</v>
      </c>
      <c r="O109" s="18">
        <f t="shared" si="8"/>
        <v>0</v>
      </c>
      <c r="P109" s="18">
        <f t="shared" si="8"/>
        <v>0</v>
      </c>
      <c r="Q109" s="18">
        <f t="shared" si="8"/>
        <v>0</v>
      </c>
    </row>
    <row r="110" spans="1:17" ht="19.5" customHeight="1" x14ac:dyDescent="0.25">
      <c r="A110" s="21"/>
      <c r="B110" s="21"/>
      <c r="C110" s="92" t="s">
        <v>107</v>
      </c>
      <c r="D110" s="92"/>
      <c r="E110" s="48"/>
      <c r="F110" s="48"/>
      <c r="G110" s="48"/>
      <c r="H110" s="48"/>
      <c r="I110" s="48"/>
      <c r="J110" s="48"/>
      <c r="K110" s="48"/>
      <c r="L110" s="18"/>
      <c r="M110" s="18"/>
      <c r="N110" s="18"/>
      <c r="O110" s="18"/>
      <c r="P110" s="18"/>
      <c r="Q110" s="18"/>
    </row>
    <row r="111" spans="1:17" ht="12.75" customHeight="1" x14ac:dyDescent="0.2">
      <c r="A111" s="21"/>
      <c r="B111" s="21"/>
      <c r="C111" s="31" t="s">
        <v>108</v>
      </c>
      <c r="D111" s="30">
        <f>' по 6-10'!D111+' по 0,4'!D117</f>
        <v>0</v>
      </c>
      <c r="E111" s="30">
        <f>' по 6-10'!E111+' по 0,4'!E117</f>
        <v>0</v>
      </c>
      <c r="F111" s="30">
        <f>' по 6-10'!F111+' по 0,4'!F117</f>
        <v>0</v>
      </c>
      <c r="G111" s="30">
        <f>' по 6-10'!G111+' по 0,4'!G117</f>
        <v>0</v>
      </c>
      <c r="H111" s="30">
        <f>' по 6-10'!H111+' по 0,4'!H117</f>
        <v>0</v>
      </c>
      <c r="I111" s="30">
        <f>' по 6-10'!I111+' по 0,4'!I117</f>
        <v>0</v>
      </c>
      <c r="J111" s="30">
        <f>' по 6-10'!J111+' по 0,4'!J117</f>
        <v>0</v>
      </c>
      <c r="K111" s="30">
        <f>' по 6-10'!K111+' по 0,4'!K117</f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</row>
    <row r="112" spans="1:17" ht="12.75" customHeight="1" x14ac:dyDescent="0.2">
      <c r="A112" s="21"/>
      <c r="B112" s="21"/>
      <c r="C112" s="31" t="s">
        <v>109</v>
      </c>
      <c r="D112" s="30">
        <f>' по 6-10'!D112+' по 0,4'!D118</f>
        <v>3</v>
      </c>
      <c r="E112" s="30">
        <f>' по 6-10'!E112+' по 0,4'!E118</f>
        <v>14.2</v>
      </c>
      <c r="F112" s="30">
        <f>' по 6-10'!F112+' по 0,4'!F118</f>
        <v>3</v>
      </c>
      <c r="G112" s="30">
        <f>' по 6-10'!G112+' по 0,4'!G118</f>
        <v>14.2</v>
      </c>
      <c r="H112" s="30">
        <f>' по 6-10'!H112+' по 0,4'!H118</f>
        <v>0</v>
      </c>
      <c r="I112" s="30">
        <f>' по 6-10'!I112+' по 0,4'!I118</f>
        <v>0</v>
      </c>
      <c r="J112" s="30">
        <f>' по 6-10'!J112+' по 0,4'!J118</f>
        <v>4</v>
      </c>
      <c r="K112" s="30">
        <f>' по 6-10'!K112+' по 0,4'!K118</f>
        <v>37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</row>
    <row r="113" spans="1:17" ht="12.75" customHeight="1" x14ac:dyDescent="0.2">
      <c r="A113" s="21"/>
      <c r="B113" s="21"/>
      <c r="C113" s="31" t="s">
        <v>110</v>
      </c>
      <c r="D113" s="30">
        <f>' по 6-10'!D113+' по 0,4'!D119</f>
        <v>19</v>
      </c>
      <c r="E113" s="30">
        <f>' по 6-10'!E113+' по 0,4'!E119</f>
        <v>85.5</v>
      </c>
      <c r="F113" s="30">
        <f>' по 6-10'!F113+' по 0,4'!F119</f>
        <v>19</v>
      </c>
      <c r="G113" s="30">
        <f>' по 6-10'!G113+' по 0,4'!G119</f>
        <v>85.5</v>
      </c>
      <c r="H113" s="30">
        <f>' по 6-10'!H113+' по 0,4'!H119</f>
        <v>0</v>
      </c>
      <c r="I113" s="30">
        <f>' по 6-10'!I113+' по 0,4'!I119</f>
        <v>0</v>
      </c>
      <c r="J113" s="30">
        <f>' по 6-10'!J113+' по 0,4'!J119</f>
        <v>18</v>
      </c>
      <c r="K113" s="30">
        <f>' по 6-10'!K113+' по 0,4'!K119</f>
        <v>81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</row>
    <row r="114" spans="1:17" ht="12.75" customHeight="1" x14ac:dyDescent="0.2">
      <c r="A114" s="21"/>
      <c r="B114" s="21"/>
      <c r="C114" s="31" t="s">
        <v>111</v>
      </c>
      <c r="D114" s="30">
        <f>' по 6-10'!D114+' по 0,4'!D120</f>
        <v>13</v>
      </c>
      <c r="E114" s="30">
        <f>' по 6-10'!E114+' по 0,4'!E120</f>
        <v>96.5</v>
      </c>
      <c r="F114" s="30">
        <f>' по 6-10'!F114+' по 0,4'!F120</f>
        <v>13</v>
      </c>
      <c r="G114" s="30">
        <f>' по 6-10'!G114+' по 0,4'!G120</f>
        <v>96.5</v>
      </c>
      <c r="H114" s="30">
        <f>' по 6-10'!H114+' по 0,4'!H120</f>
        <v>0</v>
      </c>
      <c r="I114" s="30">
        <f>' по 6-10'!I114+' по 0,4'!I120</f>
        <v>0</v>
      </c>
      <c r="J114" s="30">
        <f>' по 6-10'!J114+' по 0,4'!J120</f>
        <v>15</v>
      </c>
      <c r="K114" s="30">
        <f>' по 6-10'!K114+' по 0,4'!K120</f>
        <v>529.5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</row>
    <row r="115" spans="1:17" ht="12.75" customHeight="1" x14ac:dyDescent="0.2">
      <c r="A115" s="21"/>
      <c r="B115" s="21"/>
      <c r="C115" s="31" t="s">
        <v>112</v>
      </c>
      <c r="D115" s="30">
        <f>' по 6-10'!D115+' по 0,4'!D121</f>
        <v>27</v>
      </c>
      <c r="E115" s="30">
        <f>' по 6-10'!E115+' по 0,4'!E121</f>
        <v>114.5</v>
      </c>
      <c r="F115" s="30">
        <f>' по 6-10'!F115+' по 0,4'!F121</f>
        <v>26</v>
      </c>
      <c r="G115" s="30">
        <f>' по 6-10'!G115+' по 0,4'!G121</f>
        <v>110</v>
      </c>
      <c r="H115" s="30">
        <f>' по 6-10'!H115+' по 0,4'!H121</f>
        <v>0</v>
      </c>
      <c r="I115" s="30">
        <f>' по 6-10'!I115+' по 0,4'!I121</f>
        <v>0</v>
      </c>
      <c r="J115" s="30">
        <f>' по 6-10'!J115+' по 0,4'!J121</f>
        <v>21</v>
      </c>
      <c r="K115" s="30">
        <f>' по 6-10'!K115+' по 0,4'!K121</f>
        <v>156.5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</row>
    <row r="116" spans="1:17" ht="12.75" customHeight="1" x14ac:dyDescent="0.2">
      <c r="A116" s="21"/>
      <c r="B116" s="21"/>
      <c r="C116" s="31" t="s">
        <v>113</v>
      </c>
      <c r="D116" s="30">
        <f>' по 6-10'!D116+' по 0,4'!D122</f>
        <v>18</v>
      </c>
      <c r="E116" s="30">
        <f>' по 6-10'!E116+' по 0,4'!E122</f>
        <v>324.5</v>
      </c>
      <c r="F116" s="30">
        <f>' по 6-10'!F116+' по 0,4'!F122</f>
        <v>18</v>
      </c>
      <c r="G116" s="30">
        <f>' по 6-10'!G116+' по 0,4'!G122</f>
        <v>324.5</v>
      </c>
      <c r="H116" s="30">
        <f>' по 6-10'!H116+' по 0,4'!H122</f>
        <v>0</v>
      </c>
      <c r="I116" s="30">
        <f>' по 6-10'!I116+' по 0,4'!I122</f>
        <v>0</v>
      </c>
      <c r="J116" s="30">
        <f>' по 6-10'!J116+' по 0,4'!J122</f>
        <v>18</v>
      </c>
      <c r="K116" s="30">
        <f>' по 6-10'!K116+' по 0,4'!K122</f>
        <v>419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</row>
    <row r="117" spans="1:17" ht="12.75" customHeight="1" x14ac:dyDescent="0.2">
      <c r="A117" s="21"/>
      <c r="B117" s="21"/>
      <c r="C117" s="31" t="s">
        <v>114</v>
      </c>
      <c r="D117" s="30">
        <f>' по 6-10'!D117+' по 0,4'!D123</f>
        <v>0</v>
      </c>
      <c r="E117" s="30">
        <f>' по 6-10'!E117+' по 0,4'!E123</f>
        <v>0</v>
      </c>
      <c r="F117" s="30">
        <f>' по 6-10'!F117+' по 0,4'!F123</f>
        <v>0</v>
      </c>
      <c r="G117" s="30">
        <f>' по 6-10'!G117+' по 0,4'!G123</f>
        <v>0</v>
      </c>
      <c r="H117" s="30">
        <f>' по 6-10'!H117+' по 0,4'!H123</f>
        <v>0</v>
      </c>
      <c r="I117" s="30">
        <f>' по 6-10'!I117+' по 0,4'!I123</f>
        <v>0</v>
      </c>
      <c r="J117" s="30">
        <f>' по 6-10'!J117+' по 0,4'!J123</f>
        <v>0</v>
      </c>
      <c r="K117" s="30">
        <f>' по 6-10'!K117+' по 0,4'!K123</f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</row>
    <row r="118" spans="1:17" ht="12.75" customHeight="1" x14ac:dyDescent="0.2">
      <c r="A118" s="21"/>
      <c r="B118" s="21"/>
      <c r="C118" s="31" t="s">
        <v>115</v>
      </c>
      <c r="D118" s="30">
        <f>' по 6-10'!D118+' по 0,4'!D124</f>
        <v>2</v>
      </c>
      <c r="E118" s="30">
        <f>' по 6-10'!E118+' по 0,4'!E124</f>
        <v>634.5</v>
      </c>
      <c r="F118" s="30">
        <f>' по 6-10'!F118+' по 0,4'!F124</f>
        <v>2</v>
      </c>
      <c r="G118" s="30">
        <f>' по 6-10'!G118+' по 0,4'!G124</f>
        <v>634.5</v>
      </c>
      <c r="H118" s="30">
        <f>' по 6-10'!H118+' по 0,4'!H124</f>
        <v>0</v>
      </c>
      <c r="I118" s="30">
        <f>' по 6-10'!I118+' по 0,4'!I124</f>
        <v>0</v>
      </c>
      <c r="J118" s="30">
        <f>' по 6-10'!J118+' по 0,4'!J124</f>
        <v>6</v>
      </c>
      <c r="K118" s="30">
        <f>' по 6-10'!K118+' по 0,4'!K124</f>
        <v>27</v>
      </c>
      <c r="L118" s="18">
        <v>0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</row>
    <row r="119" spans="1:17" ht="12.75" customHeight="1" x14ac:dyDescent="0.2">
      <c r="A119" s="21"/>
      <c r="B119" s="21"/>
      <c r="C119" s="31" t="s">
        <v>116</v>
      </c>
      <c r="D119" s="30">
        <f>' по 6-10'!D119+' по 0,4'!D125</f>
        <v>0</v>
      </c>
      <c r="E119" s="30">
        <f>' по 6-10'!E119+' по 0,4'!E125</f>
        <v>0</v>
      </c>
      <c r="F119" s="30">
        <f>' по 6-10'!F119+' по 0,4'!F125</f>
        <v>0</v>
      </c>
      <c r="G119" s="30">
        <f>' по 6-10'!G119+' по 0,4'!G125</f>
        <v>0</v>
      </c>
      <c r="H119" s="30">
        <f>' по 6-10'!H119+' по 0,4'!H125</f>
        <v>0</v>
      </c>
      <c r="I119" s="30">
        <f>' по 6-10'!I119+' по 0,4'!I125</f>
        <v>0</v>
      </c>
      <c r="J119" s="30">
        <f>' по 6-10'!J119+' по 0,4'!J125</f>
        <v>1</v>
      </c>
      <c r="K119" s="30">
        <f>' по 6-10'!K119+' по 0,4'!K125</f>
        <v>4</v>
      </c>
      <c r="L119" s="18">
        <v>0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</row>
    <row r="120" spans="1:17" ht="12.75" customHeight="1" x14ac:dyDescent="0.2">
      <c r="A120" s="21"/>
      <c r="B120" s="21"/>
      <c r="C120" s="31" t="s">
        <v>117</v>
      </c>
      <c r="D120" s="30">
        <f>' по 6-10'!D120+' по 0,4'!D126</f>
        <v>3</v>
      </c>
      <c r="E120" s="30">
        <f>' по 6-10'!E120+' по 0,4'!E126</f>
        <v>13.5</v>
      </c>
      <c r="F120" s="30">
        <f>' по 6-10'!F120+' по 0,4'!F126</f>
        <v>2</v>
      </c>
      <c r="G120" s="30">
        <f>' по 6-10'!G120+' по 0,4'!G126</f>
        <v>9</v>
      </c>
      <c r="H120" s="30">
        <f>' по 6-10'!H120+' по 0,4'!H126</f>
        <v>0</v>
      </c>
      <c r="I120" s="30">
        <f>' по 6-10'!I120+' по 0,4'!I126</f>
        <v>0</v>
      </c>
      <c r="J120" s="30">
        <f>' по 6-10'!J120+' по 0,4'!J126</f>
        <v>2</v>
      </c>
      <c r="K120" s="30">
        <f>' по 6-10'!K120+' по 0,4'!K126</f>
        <v>9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</row>
    <row r="121" spans="1:17" ht="12.75" customHeight="1" x14ac:dyDescent="0.2">
      <c r="A121" s="21"/>
      <c r="B121" s="21"/>
      <c r="C121" s="32" t="s">
        <v>118</v>
      </c>
      <c r="D121" s="30">
        <f>' по 6-10'!D121+' по 0,4'!D127</f>
        <v>1</v>
      </c>
      <c r="E121" s="30">
        <f>' по 6-10'!E121+' по 0,4'!E127</f>
        <v>5</v>
      </c>
      <c r="F121" s="30">
        <f>' по 6-10'!F121+' по 0,4'!F127</f>
        <v>1</v>
      </c>
      <c r="G121" s="30">
        <f>' по 6-10'!G121+' по 0,4'!G127</f>
        <v>5</v>
      </c>
      <c r="H121" s="30">
        <f>' по 6-10'!H121+' по 0,4'!H127</f>
        <v>1</v>
      </c>
      <c r="I121" s="30">
        <f>' по 6-10'!I121+' по 0,4'!I127</f>
        <v>15</v>
      </c>
      <c r="J121" s="30">
        <f>' по 6-10'!J121+' по 0,4'!J127</f>
        <v>1</v>
      </c>
      <c r="K121" s="30">
        <f>' по 6-10'!K121+' по 0,4'!K127</f>
        <v>5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</row>
    <row r="122" spans="1:17" ht="12.75" customHeight="1" x14ac:dyDescent="0.2">
      <c r="A122" s="21"/>
      <c r="B122" s="21"/>
      <c r="C122" s="31" t="s">
        <v>119</v>
      </c>
      <c r="D122" s="30">
        <f>' по 6-10'!D122+' по 0,4'!D128</f>
        <v>0</v>
      </c>
      <c r="E122" s="30">
        <f>' по 6-10'!E122+' по 0,4'!E128</f>
        <v>0</v>
      </c>
      <c r="F122" s="30">
        <f>' по 6-10'!F122+' по 0,4'!F128</f>
        <v>0</v>
      </c>
      <c r="G122" s="30">
        <f>' по 6-10'!G122+' по 0,4'!G128</f>
        <v>0</v>
      </c>
      <c r="H122" s="30">
        <f>' по 6-10'!H122+' по 0,4'!H128</f>
        <v>0</v>
      </c>
      <c r="I122" s="30">
        <f>' по 6-10'!I122+' по 0,4'!I128</f>
        <v>0</v>
      </c>
      <c r="J122" s="30">
        <f>' по 6-10'!J122+' по 0,4'!J128</f>
        <v>0</v>
      </c>
      <c r="K122" s="30">
        <f>' по 6-10'!K122+' по 0,4'!K128</f>
        <v>0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</row>
    <row r="123" spans="1:17" ht="12.75" customHeight="1" x14ac:dyDescent="0.2">
      <c r="A123" s="21"/>
      <c r="B123" s="21"/>
      <c r="C123" s="24" t="s">
        <v>30</v>
      </c>
      <c r="D123" s="48">
        <f>D111+D112+D113+D114+D115+D116+D117+D118+D119+D120+D121+D122</f>
        <v>86</v>
      </c>
      <c r="E123" s="48">
        <f t="shared" ref="E123:Q123" si="9">E111+E112+E113+E114+E115+E116+E117+E118+E119+E120+E121+E122</f>
        <v>1288.2</v>
      </c>
      <c r="F123" s="48">
        <f t="shared" si="9"/>
        <v>84</v>
      </c>
      <c r="G123" s="48">
        <f t="shared" si="9"/>
        <v>1279.2</v>
      </c>
      <c r="H123" s="48">
        <f t="shared" si="9"/>
        <v>1</v>
      </c>
      <c r="I123" s="48">
        <f t="shared" si="9"/>
        <v>15</v>
      </c>
      <c r="J123" s="48">
        <f t="shared" si="9"/>
        <v>86</v>
      </c>
      <c r="K123" s="48">
        <f t="shared" si="9"/>
        <v>1268</v>
      </c>
      <c r="L123" s="18">
        <f t="shared" si="9"/>
        <v>0</v>
      </c>
      <c r="M123" s="18">
        <f t="shared" si="9"/>
        <v>0</v>
      </c>
      <c r="N123" s="18">
        <f t="shared" si="9"/>
        <v>0</v>
      </c>
      <c r="O123" s="18">
        <f t="shared" si="9"/>
        <v>0</v>
      </c>
      <c r="P123" s="18">
        <f t="shared" si="9"/>
        <v>0</v>
      </c>
      <c r="Q123" s="18">
        <f t="shared" si="9"/>
        <v>0</v>
      </c>
    </row>
    <row r="124" spans="1:17" s="42" customFormat="1" ht="25.5" customHeight="1" x14ac:dyDescent="0.2">
      <c r="A124" s="60"/>
      <c r="B124" s="34"/>
      <c r="C124" s="35" t="s">
        <v>120</v>
      </c>
      <c r="D124" s="61">
        <f>D24+D32+D46+D57+D64+D72+D85+D96+D109+D123</f>
        <v>877</v>
      </c>
      <c r="E124" s="61">
        <f t="shared" ref="E124:Q124" si="10">E24+E32+E46+E57+E64+E72+E85+E96+E109+E123</f>
        <v>29289.385000000006</v>
      </c>
      <c r="F124" s="61">
        <f t="shared" si="10"/>
        <v>839</v>
      </c>
      <c r="G124" s="61">
        <f t="shared" si="10"/>
        <v>18260.855000000003</v>
      </c>
      <c r="H124" s="61">
        <f t="shared" si="10"/>
        <v>5</v>
      </c>
      <c r="I124" s="61">
        <f t="shared" si="10"/>
        <v>428</v>
      </c>
      <c r="J124" s="61">
        <f t="shared" si="10"/>
        <v>923</v>
      </c>
      <c r="K124" s="61">
        <f t="shared" si="10"/>
        <v>17842.809999999998</v>
      </c>
      <c r="L124" s="61">
        <f t="shared" si="10"/>
        <v>0</v>
      </c>
      <c r="M124" s="61">
        <f t="shared" si="10"/>
        <v>0</v>
      </c>
      <c r="N124" s="61">
        <f t="shared" si="10"/>
        <v>0</v>
      </c>
      <c r="O124" s="61">
        <f t="shared" si="10"/>
        <v>0</v>
      </c>
      <c r="P124" s="61">
        <f t="shared" si="10"/>
        <v>0</v>
      </c>
      <c r="Q124" s="61">
        <f t="shared" si="10"/>
        <v>0</v>
      </c>
    </row>
    <row r="125" spans="1:17" s="42" customFormat="1" x14ac:dyDescent="0.2">
      <c r="A125" s="37" t="s">
        <v>121</v>
      </c>
      <c r="B125" s="93" t="s">
        <v>122</v>
      </c>
      <c r="C125" s="94"/>
      <c r="D125" s="40">
        <f t="shared" ref="D125" si="11">SUM(D124:D124)</f>
        <v>877</v>
      </c>
      <c r="E125" s="41">
        <f t="shared" ref="E125:Q125" si="12">SUM(E124:E124)</f>
        <v>29289.385000000006</v>
      </c>
      <c r="F125" s="40">
        <f t="shared" si="12"/>
        <v>839</v>
      </c>
      <c r="G125" s="41">
        <f t="shared" si="12"/>
        <v>18260.855000000003</v>
      </c>
      <c r="H125" s="40">
        <f t="shared" si="12"/>
        <v>5</v>
      </c>
      <c r="I125" s="41">
        <f t="shared" si="12"/>
        <v>428</v>
      </c>
      <c r="J125" s="40">
        <f t="shared" si="12"/>
        <v>923</v>
      </c>
      <c r="K125" s="41">
        <f t="shared" si="12"/>
        <v>17842.809999999998</v>
      </c>
      <c r="L125" s="40">
        <f t="shared" si="12"/>
        <v>0</v>
      </c>
      <c r="M125" s="41">
        <f t="shared" si="12"/>
        <v>0</v>
      </c>
      <c r="N125" s="40">
        <f t="shared" si="12"/>
        <v>0</v>
      </c>
      <c r="O125" s="41">
        <f t="shared" si="12"/>
        <v>0</v>
      </c>
      <c r="P125" s="40">
        <f t="shared" si="12"/>
        <v>0</v>
      </c>
      <c r="Q125" s="41">
        <f t="shared" si="12"/>
        <v>0</v>
      </c>
    </row>
    <row r="127" spans="1:17" x14ac:dyDescent="0.2">
      <c r="C127" s="1" t="s">
        <v>124</v>
      </c>
    </row>
    <row r="129" spans="6:11" x14ac:dyDescent="0.2">
      <c r="H129" s="62"/>
      <c r="I129" s="62"/>
      <c r="J129" s="62"/>
      <c r="K129" s="62"/>
    </row>
    <row r="130" spans="6:11" x14ac:dyDescent="0.2">
      <c r="F130" s="62"/>
      <c r="H130" s="63"/>
      <c r="I130" s="64"/>
      <c r="J130" s="64"/>
      <c r="K130" s="65"/>
    </row>
    <row r="131" spans="6:11" x14ac:dyDescent="0.2">
      <c r="H131" s="63"/>
      <c r="I131" s="64"/>
      <c r="J131" s="64"/>
      <c r="K131" s="66"/>
    </row>
    <row r="132" spans="6:11" x14ac:dyDescent="0.2">
      <c r="H132" s="63"/>
      <c r="I132" s="64"/>
      <c r="J132" s="64"/>
      <c r="K132" s="66"/>
    </row>
    <row r="133" spans="6:11" x14ac:dyDescent="0.2">
      <c r="H133" s="67"/>
      <c r="I133" s="67"/>
      <c r="J133" s="67"/>
      <c r="K133" s="68"/>
    </row>
    <row r="134" spans="6:11" ht="22.5" customHeight="1" x14ac:dyDescent="0.2">
      <c r="H134" s="67"/>
      <c r="I134" s="67"/>
      <c r="J134" s="67"/>
      <c r="K134" s="69"/>
    </row>
    <row r="135" spans="6:11" x14ac:dyDescent="0.2">
      <c r="H135" s="67"/>
      <c r="I135" s="67"/>
      <c r="J135" s="67"/>
      <c r="K135" s="69"/>
    </row>
    <row r="136" spans="6:11" x14ac:dyDescent="0.2">
      <c r="H136" s="67"/>
      <c r="I136" s="67"/>
      <c r="J136" s="67"/>
      <c r="K136" s="69"/>
    </row>
    <row r="137" spans="6:11" ht="33.75" customHeight="1" x14ac:dyDescent="0.2">
      <c r="H137" s="67"/>
      <c r="I137" s="67"/>
      <c r="J137" s="67"/>
      <c r="K137" s="69"/>
    </row>
    <row r="138" spans="6:11" x14ac:dyDescent="0.2">
      <c r="H138" s="70"/>
      <c r="I138" s="90"/>
      <c r="J138" s="90"/>
      <c r="K138" s="71"/>
    </row>
    <row r="139" spans="6:11" x14ac:dyDescent="0.2">
      <c r="H139" s="67"/>
      <c r="I139" s="72"/>
      <c r="J139" s="72"/>
      <c r="K139" s="69"/>
    </row>
    <row r="140" spans="6:11" x14ac:dyDescent="0.2">
      <c r="H140" s="67"/>
      <c r="I140" s="72"/>
      <c r="J140" s="72"/>
      <c r="K140" s="69"/>
    </row>
    <row r="141" spans="6:11" x14ac:dyDescent="0.2">
      <c r="H141" s="67"/>
      <c r="I141" s="72"/>
      <c r="J141" s="72"/>
      <c r="K141" s="69"/>
    </row>
    <row r="142" spans="6:11" x14ac:dyDescent="0.2">
      <c r="H142" s="67"/>
      <c r="I142" s="91"/>
      <c r="J142" s="91"/>
      <c r="K142" s="69"/>
    </row>
    <row r="143" spans="6:11" x14ac:dyDescent="0.2">
      <c r="H143" s="67"/>
      <c r="I143" s="91"/>
      <c r="J143" s="91"/>
      <c r="K143" s="69"/>
    </row>
  </sheetData>
  <mergeCells count="37">
    <mergeCell ref="I7:L7"/>
    <mergeCell ref="D11:P11"/>
    <mergeCell ref="I1:L1"/>
    <mergeCell ref="I2:L2"/>
    <mergeCell ref="I3:L3"/>
    <mergeCell ref="I5:L5"/>
    <mergeCell ref="I6:L6"/>
    <mergeCell ref="B10:M10"/>
    <mergeCell ref="B12:M12"/>
    <mergeCell ref="D13:E13"/>
    <mergeCell ref="F13:G13"/>
    <mergeCell ref="H13:I13"/>
    <mergeCell ref="J13:K13"/>
    <mergeCell ref="L13:M13"/>
    <mergeCell ref="N13:O13"/>
    <mergeCell ref="P13:Q13"/>
    <mergeCell ref="C58:D58"/>
    <mergeCell ref="D14:E14"/>
    <mergeCell ref="F14:G14"/>
    <mergeCell ref="H14:I14"/>
    <mergeCell ref="J14:K14"/>
    <mergeCell ref="P14:Q14"/>
    <mergeCell ref="C16:D16"/>
    <mergeCell ref="C25:D25"/>
    <mergeCell ref="C33:D33"/>
    <mergeCell ref="C47:D47"/>
    <mergeCell ref="L14:M14"/>
    <mergeCell ref="N14:O14"/>
    <mergeCell ref="I138:J138"/>
    <mergeCell ref="I142:J142"/>
    <mergeCell ref="I143:J143"/>
    <mergeCell ref="C65:D65"/>
    <mergeCell ref="C73:D73"/>
    <mergeCell ref="C86:D86"/>
    <mergeCell ref="C97:D97"/>
    <mergeCell ref="C110:D110"/>
    <mergeCell ref="B125:C125"/>
  </mergeCells>
  <pageMargins left="0.75" right="0.75" top="1" bottom="1" header="0.5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6"/>
  <sheetViews>
    <sheetView topLeftCell="A10" zoomScale="85" zoomScaleNormal="85" workbookViewId="0">
      <pane ySplit="4" topLeftCell="A104" activePane="bottomLeft" state="frozen"/>
      <selection activeCell="B10" sqref="B10"/>
      <selection pane="bottomLeft" activeCell="B28" sqref="B28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8" width="12" style="2" customWidth="1"/>
    <col min="9" max="10" width="11.140625" style="2" customWidth="1"/>
    <col min="11" max="11" width="12.85546875" style="2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1:17" ht="15.75" x14ac:dyDescent="0.25">
      <c r="I1" s="110"/>
      <c r="J1" s="110"/>
      <c r="K1" s="110"/>
      <c r="L1" s="110"/>
      <c r="M1" s="3" t="s">
        <v>0</v>
      </c>
      <c r="N1" s="3"/>
    </row>
    <row r="2" spans="1:17" ht="15.75" x14ac:dyDescent="0.25">
      <c r="B2" s="1" t="s">
        <v>1</v>
      </c>
      <c r="I2" s="110"/>
      <c r="J2" s="110"/>
      <c r="K2" s="110"/>
      <c r="L2" s="110"/>
      <c r="M2" s="3" t="s">
        <v>2</v>
      </c>
      <c r="N2" s="3"/>
      <c r="O2" s="3"/>
    </row>
    <row r="3" spans="1:17" ht="15.75" x14ac:dyDescent="0.25">
      <c r="I3" s="110"/>
      <c r="J3" s="110"/>
      <c r="K3" s="110"/>
      <c r="L3" s="110"/>
      <c r="M3" s="3" t="s">
        <v>3</v>
      </c>
      <c r="N3" s="3"/>
      <c r="O3" s="3"/>
    </row>
    <row r="4" spans="1:17" ht="15.75" x14ac:dyDescent="0.25">
      <c r="I4" s="4"/>
      <c r="J4" s="4"/>
      <c r="K4" s="4"/>
      <c r="L4" s="5"/>
      <c r="M4" s="3" t="s">
        <v>4</v>
      </c>
      <c r="N4" s="3"/>
      <c r="O4" s="3"/>
    </row>
    <row r="5" spans="1:17" ht="15.75" x14ac:dyDescent="0.25">
      <c r="I5" s="110"/>
      <c r="J5" s="110"/>
      <c r="K5" s="110"/>
      <c r="L5" s="110"/>
      <c r="M5" s="3" t="s">
        <v>5</v>
      </c>
      <c r="N5" s="3"/>
      <c r="O5" s="3"/>
    </row>
    <row r="6" spans="1:17" ht="15.75" x14ac:dyDescent="0.25">
      <c r="I6" s="110"/>
      <c r="J6" s="110"/>
      <c r="K6" s="110"/>
      <c r="L6" s="110"/>
      <c r="O6" s="3"/>
    </row>
    <row r="7" spans="1:17" ht="13.5" thickBot="1" x14ac:dyDescent="0.25"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</row>
    <row r="8" spans="1:17" ht="16.5" thickBot="1" x14ac:dyDescent="0.3">
      <c r="B8" s="111" t="s">
        <v>6</v>
      </c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3"/>
    </row>
    <row r="9" spans="1:17" x14ac:dyDescent="0.2"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</row>
    <row r="10" spans="1:17" x14ac:dyDescent="0.2">
      <c r="B10" s="9"/>
      <c r="C10" s="9"/>
      <c r="D10" s="10"/>
      <c r="E10" s="10"/>
      <c r="F10" s="10"/>
      <c r="G10" s="10"/>
      <c r="H10" s="10"/>
      <c r="I10" s="10"/>
      <c r="J10" s="10"/>
      <c r="K10" s="10"/>
      <c r="L10" s="9"/>
      <c r="M10" s="9"/>
    </row>
    <row r="12" spans="1:17" ht="13.5" thickBot="1" x14ac:dyDescent="0.25"/>
    <row r="13" spans="1:17" ht="127.5" customHeight="1" thickTop="1" thickBot="1" x14ac:dyDescent="0.25">
      <c r="A13" s="11" t="s">
        <v>7</v>
      </c>
      <c r="B13" s="11" t="s">
        <v>8</v>
      </c>
      <c r="C13" s="12" t="s">
        <v>9</v>
      </c>
      <c r="D13" s="122" t="s">
        <v>10</v>
      </c>
      <c r="E13" s="122"/>
      <c r="F13" s="122" t="s">
        <v>11</v>
      </c>
      <c r="G13" s="122"/>
      <c r="H13" s="123" t="s">
        <v>12</v>
      </c>
      <c r="I13" s="124"/>
      <c r="J13" s="123" t="s">
        <v>13</v>
      </c>
      <c r="K13" s="124"/>
      <c r="L13" s="95" t="s">
        <v>14</v>
      </c>
      <c r="M13" s="96"/>
      <c r="N13" s="95" t="s">
        <v>15</v>
      </c>
      <c r="O13" s="96"/>
      <c r="P13" s="95" t="s">
        <v>16</v>
      </c>
      <c r="Q13" s="96"/>
    </row>
    <row r="14" spans="1:17" ht="13.5" thickTop="1" x14ac:dyDescent="0.2">
      <c r="A14" s="13">
        <v>1</v>
      </c>
      <c r="B14" s="14">
        <v>2</v>
      </c>
      <c r="C14" s="15">
        <v>3</v>
      </c>
      <c r="D14" s="115">
        <v>4</v>
      </c>
      <c r="E14" s="116"/>
      <c r="F14" s="117">
        <v>5</v>
      </c>
      <c r="G14" s="118"/>
      <c r="H14" s="119">
        <v>6</v>
      </c>
      <c r="I14" s="118"/>
      <c r="J14" s="119">
        <v>7</v>
      </c>
      <c r="K14" s="118"/>
      <c r="L14" s="120">
        <v>8</v>
      </c>
      <c r="M14" s="121"/>
      <c r="N14" s="120">
        <v>9</v>
      </c>
      <c r="O14" s="121"/>
      <c r="P14" s="120">
        <v>10</v>
      </c>
      <c r="Q14" s="121"/>
    </row>
    <row r="15" spans="1:17" ht="12.75" customHeight="1" x14ac:dyDescent="0.2">
      <c r="A15" s="16"/>
      <c r="B15" s="16"/>
      <c r="C15" s="16"/>
      <c r="D15" s="17" t="s">
        <v>17</v>
      </c>
      <c r="E15" s="17" t="s">
        <v>18</v>
      </c>
      <c r="F15" s="17" t="s">
        <v>17</v>
      </c>
      <c r="G15" s="17" t="s">
        <v>18</v>
      </c>
      <c r="H15" s="17" t="s">
        <v>17</v>
      </c>
      <c r="I15" s="17" t="s">
        <v>18</v>
      </c>
      <c r="J15" s="17" t="s">
        <v>17</v>
      </c>
      <c r="K15" s="17" t="s">
        <v>18</v>
      </c>
      <c r="L15" s="18" t="s">
        <v>17</v>
      </c>
      <c r="M15" s="18" t="s">
        <v>19</v>
      </c>
      <c r="N15" s="18" t="s">
        <v>17</v>
      </c>
      <c r="O15" s="18" t="s">
        <v>19</v>
      </c>
      <c r="P15" s="18" t="s">
        <v>17</v>
      </c>
      <c r="Q15" s="18" t="s">
        <v>19</v>
      </c>
    </row>
    <row r="16" spans="1:17" ht="26.25" customHeight="1" x14ac:dyDescent="0.25">
      <c r="A16" s="19" t="s">
        <v>20</v>
      </c>
      <c r="B16" s="19" t="s">
        <v>21</v>
      </c>
      <c r="C16" s="102" t="s">
        <v>22</v>
      </c>
      <c r="D16" s="103"/>
      <c r="E16" s="17"/>
      <c r="F16" s="17"/>
      <c r="G16" s="17"/>
      <c r="H16" s="17"/>
      <c r="I16" s="17"/>
      <c r="J16" s="17"/>
      <c r="K16" s="17"/>
      <c r="L16" s="18"/>
      <c r="M16" s="18"/>
      <c r="N16" s="18"/>
      <c r="O16" s="18"/>
      <c r="P16" s="18"/>
      <c r="Q16" s="18"/>
    </row>
    <row r="17" spans="1:17" ht="12.75" customHeight="1" x14ac:dyDescent="0.2">
      <c r="A17" s="21"/>
      <c r="B17" s="22"/>
      <c r="C17" s="23" t="s">
        <v>23</v>
      </c>
      <c r="D17" s="47">
        <v>5</v>
      </c>
      <c r="E17" s="47">
        <v>1630</v>
      </c>
      <c r="F17" s="52">
        <v>4</v>
      </c>
      <c r="G17" s="52">
        <v>650</v>
      </c>
      <c r="H17" s="78"/>
      <c r="I17" s="78"/>
      <c r="J17" s="78">
        <v>1</v>
      </c>
      <c r="K17" s="78">
        <v>100</v>
      </c>
      <c r="L17" s="28"/>
      <c r="M17" s="18"/>
      <c r="N17" s="18"/>
      <c r="O17" s="18"/>
      <c r="P17" s="18"/>
      <c r="Q17" s="18"/>
    </row>
    <row r="18" spans="1:17" ht="12.75" customHeight="1" x14ac:dyDescent="0.2">
      <c r="A18" s="21"/>
      <c r="B18" s="22"/>
      <c r="C18" s="23" t="s">
        <v>24</v>
      </c>
      <c r="D18" s="78"/>
      <c r="E18" s="78"/>
      <c r="F18" s="78"/>
      <c r="G18" s="78"/>
      <c r="H18" s="78"/>
      <c r="I18" s="78"/>
      <c r="J18" s="78">
        <v>1</v>
      </c>
      <c r="K18" s="78">
        <v>730</v>
      </c>
      <c r="L18" s="18"/>
      <c r="M18" s="18"/>
      <c r="N18" s="18"/>
      <c r="O18" s="18"/>
      <c r="P18" s="18"/>
      <c r="Q18" s="18"/>
    </row>
    <row r="19" spans="1:17" ht="12.75" customHeight="1" x14ac:dyDescent="0.2">
      <c r="A19" s="21"/>
      <c r="B19" s="22"/>
      <c r="C19" s="23" t="s">
        <v>25</v>
      </c>
      <c r="D19" s="78"/>
      <c r="E19" s="78"/>
      <c r="F19" s="78"/>
      <c r="G19" s="78"/>
      <c r="H19" s="78"/>
      <c r="I19" s="78"/>
      <c r="J19" s="78">
        <v>1</v>
      </c>
      <c r="K19" s="78">
        <v>450</v>
      </c>
      <c r="L19" s="18"/>
      <c r="M19" s="18"/>
      <c r="N19" s="18"/>
      <c r="O19" s="18"/>
      <c r="P19" s="18"/>
      <c r="Q19" s="18"/>
    </row>
    <row r="20" spans="1:17" ht="12.75" customHeight="1" x14ac:dyDescent="0.2">
      <c r="A20" s="21"/>
      <c r="B20" s="22"/>
      <c r="C20" s="23" t="s">
        <v>26</v>
      </c>
      <c r="D20" s="79"/>
      <c r="E20" s="79"/>
      <c r="F20" s="79"/>
      <c r="G20" s="79"/>
      <c r="H20" s="79"/>
      <c r="I20" s="79"/>
      <c r="J20" s="79"/>
      <c r="K20" s="79"/>
      <c r="L20" s="18"/>
      <c r="M20" s="18"/>
      <c r="N20" s="18"/>
      <c r="O20" s="18"/>
      <c r="P20" s="18"/>
      <c r="Q20" s="18"/>
    </row>
    <row r="21" spans="1:17" ht="12.75" customHeight="1" x14ac:dyDescent="0.2">
      <c r="A21" s="21"/>
      <c r="B21" s="22"/>
      <c r="C21" s="23" t="s">
        <v>27</v>
      </c>
      <c r="D21" s="79"/>
      <c r="E21" s="79"/>
      <c r="F21" s="79">
        <v>1</v>
      </c>
      <c r="G21" s="79">
        <v>814</v>
      </c>
      <c r="H21" s="79"/>
      <c r="I21" s="79"/>
      <c r="J21" s="79"/>
      <c r="K21" s="79"/>
      <c r="L21" s="18"/>
      <c r="M21" s="18"/>
      <c r="N21" s="18"/>
      <c r="O21" s="18"/>
      <c r="P21" s="18"/>
      <c r="Q21" s="18"/>
    </row>
    <row r="22" spans="1:17" s="42" customFormat="1" ht="12.75" customHeight="1" x14ac:dyDescent="0.2">
      <c r="A22" s="22"/>
      <c r="B22" s="22"/>
      <c r="C22" s="23" t="s">
        <v>28</v>
      </c>
      <c r="D22" s="79"/>
      <c r="E22" s="79"/>
      <c r="F22" s="79"/>
      <c r="G22" s="79"/>
      <c r="H22" s="79"/>
      <c r="I22" s="79"/>
      <c r="J22" s="79"/>
      <c r="K22" s="79"/>
      <c r="L22" s="48"/>
      <c r="M22" s="48"/>
      <c r="N22" s="48"/>
      <c r="O22" s="48"/>
      <c r="P22" s="48"/>
      <c r="Q22" s="48"/>
    </row>
    <row r="23" spans="1:17" s="42" customFormat="1" ht="12.75" customHeight="1" x14ac:dyDescent="0.2">
      <c r="A23" s="22"/>
      <c r="B23" s="22"/>
      <c r="C23" s="23" t="s">
        <v>29</v>
      </c>
      <c r="D23" s="79">
        <v>2</v>
      </c>
      <c r="E23" s="79">
        <v>145</v>
      </c>
      <c r="F23" s="79">
        <v>2</v>
      </c>
      <c r="G23" s="79">
        <v>145</v>
      </c>
      <c r="H23" s="79"/>
      <c r="I23" s="79"/>
      <c r="J23" s="26">
        <v>3</v>
      </c>
      <c r="K23" s="27">
        <v>305</v>
      </c>
      <c r="L23" s="30"/>
      <c r="M23" s="48"/>
      <c r="N23" s="30"/>
      <c r="O23" s="30"/>
      <c r="P23" s="48"/>
      <c r="Q23" s="48"/>
    </row>
    <row r="24" spans="1:17" s="42" customFormat="1" ht="12.75" customHeight="1" x14ac:dyDescent="0.2">
      <c r="A24" s="22"/>
      <c r="B24" s="22"/>
      <c r="C24" s="73" t="s">
        <v>30</v>
      </c>
      <c r="D24" s="80">
        <f>D17+D18+D19+D20+D21+D22+D23</f>
        <v>7</v>
      </c>
      <c r="E24" s="80">
        <f t="shared" ref="E24:Q24" si="0">E17+E18+E19+E20+E21+E22+E23</f>
        <v>1775</v>
      </c>
      <c r="F24" s="80">
        <f t="shared" si="0"/>
        <v>7</v>
      </c>
      <c r="G24" s="80">
        <f t="shared" si="0"/>
        <v>1609</v>
      </c>
      <c r="H24" s="80">
        <f t="shared" si="0"/>
        <v>0</v>
      </c>
      <c r="I24" s="80">
        <f t="shared" si="0"/>
        <v>0</v>
      </c>
      <c r="J24" s="80">
        <f t="shared" si="0"/>
        <v>6</v>
      </c>
      <c r="K24" s="80">
        <f t="shared" si="0"/>
        <v>1585</v>
      </c>
      <c r="L24" s="48">
        <f t="shared" si="0"/>
        <v>0</v>
      </c>
      <c r="M24" s="48">
        <f t="shared" si="0"/>
        <v>0</v>
      </c>
      <c r="N24" s="48">
        <f t="shared" si="0"/>
        <v>0</v>
      </c>
      <c r="O24" s="48">
        <f t="shared" si="0"/>
        <v>0</v>
      </c>
      <c r="P24" s="48">
        <f t="shared" si="0"/>
        <v>0</v>
      </c>
      <c r="Q24" s="48">
        <f t="shared" si="0"/>
        <v>0</v>
      </c>
    </row>
    <row r="25" spans="1:17" s="42" customFormat="1" ht="12.75" customHeight="1" x14ac:dyDescent="0.2">
      <c r="A25" s="22"/>
      <c r="B25" s="22"/>
      <c r="C25" s="114" t="s">
        <v>31</v>
      </c>
      <c r="D25" s="114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</row>
    <row r="26" spans="1:17" s="42" customFormat="1" ht="12.75" customHeight="1" x14ac:dyDescent="0.2">
      <c r="A26" s="22"/>
      <c r="B26" s="50"/>
      <c r="C26" s="23" t="s">
        <v>32</v>
      </c>
      <c r="D26" s="51">
        <v>3</v>
      </c>
      <c r="E26" s="51">
        <v>699.8</v>
      </c>
      <c r="F26" s="51">
        <v>3</v>
      </c>
      <c r="G26" s="51">
        <v>699.8</v>
      </c>
      <c r="H26" s="48"/>
      <c r="I26" s="48"/>
      <c r="J26" s="26">
        <v>5</v>
      </c>
      <c r="K26" s="27">
        <v>1184.5999999999999</v>
      </c>
      <c r="L26" s="30"/>
      <c r="M26" s="48"/>
      <c r="N26" s="30"/>
      <c r="O26" s="30"/>
      <c r="P26" s="48"/>
      <c r="Q26" s="48"/>
    </row>
    <row r="27" spans="1:17" s="42" customFormat="1" ht="12.75" customHeight="1" x14ac:dyDescent="0.2">
      <c r="A27" s="22"/>
      <c r="B27" s="22"/>
      <c r="C27" s="23" t="s">
        <v>33</v>
      </c>
      <c r="D27" s="81">
        <v>0</v>
      </c>
      <c r="E27" s="81">
        <v>0</v>
      </c>
      <c r="F27" s="81">
        <v>0</v>
      </c>
      <c r="G27" s="81">
        <v>0</v>
      </c>
      <c r="H27" s="48"/>
      <c r="I27" s="48"/>
      <c r="J27" s="27">
        <v>3</v>
      </c>
      <c r="K27" s="27">
        <v>434.5</v>
      </c>
      <c r="L27" s="48"/>
      <c r="M27" s="48"/>
      <c r="N27" s="30"/>
      <c r="O27" s="30"/>
      <c r="P27" s="48"/>
      <c r="Q27" s="48"/>
    </row>
    <row r="28" spans="1:17" s="42" customFormat="1" ht="12.75" customHeight="1" x14ac:dyDescent="0.2">
      <c r="A28" s="22"/>
      <c r="B28" s="50"/>
      <c r="C28" s="23" t="s">
        <v>34</v>
      </c>
      <c r="D28" s="81">
        <v>3</v>
      </c>
      <c r="E28" s="81">
        <v>459</v>
      </c>
      <c r="F28" s="81">
        <v>3</v>
      </c>
      <c r="G28" s="81">
        <v>459</v>
      </c>
      <c r="H28" s="48"/>
      <c r="I28" s="48"/>
      <c r="J28" s="27">
        <v>6</v>
      </c>
      <c r="K28" s="27">
        <v>758</v>
      </c>
      <c r="L28" s="48"/>
      <c r="M28" s="48"/>
      <c r="N28" s="30"/>
      <c r="O28" s="30"/>
      <c r="P28" s="48"/>
      <c r="Q28" s="48"/>
    </row>
    <row r="29" spans="1:17" s="42" customFormat="1" ht="12.75" customHeight="1" x14ac:dyDescent="0.2">
      <c r="A29" s="22"/>
      <c r="B29" s="22"/>
      <c r="C29" s="23" t="s">
        <v>35</v>
      </c>
      <c r="D29" s="81">
        <v>1</v>
      </c>
      <c r="E29" s="81">
        <v>7</v>
      </c>
      <c r="F29" s="81">
        <v>1</v>
      </c>
      <c r="G29" s="81">
        <v>7</v>
      </c>
      <c r="H29" s="48"/>
      <c r="I29" s="48"/>
      <c r="J29" s="48"/>
      <c r="K29" s="48"/>
      <c r="L29" s="48"/>
      <c r="M29" s="48"/>
      <c r="N29" s="30"/>
      <c r="O29" s="30"/>
      <c r="P29" s="48"/>
      <c r="Q29" s="48"/>
    </row>
    <row r="30" spans="1:17" s="42" customFormat="1" ht="12.75" customHeight="1" x14ac:dyDescent="0.2">
      <c r="A30" s="22"/>
      <c r="B30" s="22"/>
      <c r="C30" s="23" t="s">
        <v>36</v>
      </c>
      <c r="D30" s="81">
        <v>1</v>
      </c>
      <c r="E30" s="81">
        <v>65</v>
      </c>
      <c r="F30" s="81">
        <v>1</v>
      </c>
      <c r="G30" s="81">
        <v>65</v>
      </c>
      <c r="H30" s="48"/>
      <c r="I30" s="48"/>
      <c r="J30" s="48">
        <v>2</v>
      </c>
      <c r="K30" s="48">
        <v>71</v>
      </c>
      <c r="L30" s="48"/>
      <c r="M30" s="48"/>
      <c r="N30" s="30"/>
      <c r="O30" s="30"/>
      <c r="P30" s="48"/>
      <c r="Q30" s="48"/>
    </row>
    <row r="31" spans="1:17" s="42" customFormat="1" ht="12.75" customHeight="1" x14ac:dyDescent="0.2">
      <c r="A31" s="22"/>
      <c r="B31" s="22"/>
      <c r="C31" s="23" t="s">
        <v>37</v>
      </c>
      <c r="D31" s="81">
        <v>0</v>
      </c>
      <c r="E31" s="81">
        <v>0</v>
      </c>
      <c r="F31" s="81">
        <v>0</v>
      </c>
      <c r="G31" s="81">
        <v>0</v>
      </c>
      <c r="H31" s="48"/>
      <c r="I31" s="48"/>
      <c r="J31" s="48"/>
      <c r="K31" s="48"/>
      <c r="L31" s="48"/>
      <c r="M31" s="48"/>
      <c r="N31" s="30"/>
      <c r="O31" s="30"/>
      <c r="P31" s="48"/>
      <c r="Q31" s="48"/>
    </row>
    <row r="32" spans="1:17" s="42" customFormat="1" ht="12.75" customHeight="1" x14ac:dyDescent="0.2">
      <c r="A32" s="22"/>
      <c r="B32" s="22"/>
      <c r="C32" s="73" t="s">
        <v>30</v>
      </c>
      <c r="D32" s="80">
        <f>D26+D27+D28+D29+D30+D31</f>
        <v>8</v>
      </c>
      <c r="E32" s="80">
        <f t="shared" ref="E32:Q32" si="1">E26+E27+E28+E29+E30+E31</f>
        <v>1230.8</v>
      </c>
      <c r="F32" s="80">
        <f t="shared" si="1"/>
        <v>8</v>
      </c>
      <c r="G32" s="80">
        <f t="shared" si="1"/>
        <v>1230.8</v>
      </c>
      <c r="H32" s="80">
        <f t="shared" si="1"/>
        <v>0</v>
      </c>
      <c r="I32" s="80">
        <f t="shared" si="1"/>
        <v>0</v>
      </c>
      <c r="J32" s="80">
        <f t="shared" si="1"/>
        <v>16</v>
      </c>
      <c r="K32" s="80">
        <f t="shared" si="1"/>
        <v>2448.1</v>
      </c>
      <c r="L32" s="48">
        <f t="shared" si="1"/>
        <v>0</v>
      </c>
      <c r="M32" s="48">
        <f t="shared" si="1"/>
        <v>0</v>
      </c>
      <c r="N32" s="48">
        <f t="shared" si="1"/>
        <v>0</v>
      </c>
      <c r="O32" s="48">
        <f t="shared" si="1"/>
        <v>0</v>
      </c>
      <c r="P32" s="48">
        <f t="shared" si="1"/>
        <v>0</v>
      </c>
      <c r="Q32" s="48">
        <f t="shared" si="1"/>
        <v>0</v>
      </c>
    </row>
    <row r="33" spans="1:17" s="42" customFormat="1" ht="12.75" customHeight="1" x14ac:dyDescent="0.2">
      <c r="A33" s="22"/>
      <c r="B33" s="22"/>
      <c r="C33" s="114" t="s">
        <v>38</v>
      </c>
      <c r="D33" s="114"/>
      <c r="E33" s="48"/>
      <c r="F33" s="48"/>
      <c r="G33" s="48"/>
      <c r="H33" s="48"/>
      <c r="I33" s="48"/>
      <c r="J33" s="48"/>
      <c r="K33" s="48"/>
      <c r="L33" s="48"/>
      <c r="M33" s="48"/>
      <c r="N33" s="30"/>
      <c r="O33" s="30"/>
      <c r="P33" s="48"/>
      <c r="Q33" s="48"/>
    </row>
    <row r="34" spans="1:17" s="42" customFormat="1" ht="12.75" customHeight="1" x14ac:dyDescent="0.2">
      <c r="A34" s="22"/>
      <c r="B34" s="22"/>
      <c r="C34" s="23" t="s">
        <v>39</v>
      </c>
      <c r="D34" s="81"/>
      <c r="E34" s="81"/>
      <c r="F34" s="81"/>
      <c r="G34" s="81"/>
      <c r="H34" s="48"/>
      <c r="I34" s="48"/>
      <c r="J34" s="48">
        <v>2</v>
      </c>
      <c r="K34" s="48">
        <v>1536</v>
      </c>
      <c r="L34" s="48"/>
      <c r="M34" s="48"/>
      <c r="N34" s="30"/>
      <c r="O34" s="30"/>
      <c r="P34" s="48"/>
      <c r="Q34" s="48"/>
    </row>
    <row r="35" spans="1:17" s="42" customFormat="1" ht="12.75" customHeight="1" x14ac:dyDescent="0.2">
      <c r="A35" s="22"/>
      <c r="B35" s="22"/>
      <c r="C35" s="23" t="s">
        <v>40</v>
      </c>
      <c r="D35" s="82"/>
      <c r="E35" s="82"/>
      <c r="F35" s="82"/>
      <c r="G35" s="82"/>
      <c r="H35" s="48"/>
      <c r="I35" s="48"/>
      <c r="J35" s="48"/>
      <c r="K35" s="48"/>
      <c r="L35" s="48"/>
      <c r="M35" s="48"/>
      <c r="N35" s="30"/>
      <c r="O35" s="30"/>
      <c r="P35" s="48"/>
      <c r="Q35" s="48"/>
    </row>
    <row r="36" spans="1:17" s="42" customFormat="1" ht="12.75" customHeight="1" x14ac:dyDescent="0.2">
      <c r="A36" s="22"/>
      <c r="B36" s="22"/>
      <c r="C36" s="23" t="s">
        <v>41</v>
      </c>
      <c r="D36" s="82">
        <v>1</v>
      </c>
      <c r="E36" s="82">
        <v>63.52</v>
      </c>
      <c r="F36" s="82">
        <v>1</v>
      </c>
      <c r="G36" s="82">
        <v>63.52</v>
      </c>
      <c r="H36" s="48"/>
      <c r="I36" s="48"/>
      <c r="J36" s="48"/>
      <c r="K36" s="48"/>
      <c r="L36" s="48"/>
      <c r="M36" s="48"/>
      <c r="N36" s="30"/>
      <c r="O36" s="30"/>
      <c r="P36" s="48"/>
      <c r="Q36" s="48"/>
    </row>
    <row r="37" spans="1:17" s="42" customFormat="1" ht="12.75" customHeight="1" x14ac:dyDescent="0.2">
      <c r="A37" s="22"/>
      <c r="B37" s="22"/>
      <c r="C37" s="23" t="s">
        <v>42</v>
      </c>
      <c r="D37" s="81"/>
      <c r="E37" s="81"/>
      <c r="F37" s="81"/>
      <c r="G37" s="81"/>
      <c r="H37" s="48"/>
      <c r="I37" s="48"/>
      <c r="J37" s="48">
        <v>1</v>
      </c>
      <c r="K37" s="48">
        <v>75</v>
      </c>
      <c r="L37" s="48"/>
      <c r="M37" s="48"/>
      <c r="N37" s="30"/>
      <c r="O37" s="30"/>
      <c r="P37" s="48"/>
      <c r="Q37" s="48"/>
    </row>
    <row r="38" spans="1:17" s="42" customFormat="1" ht="12.75" customHeight="1" x14ac:dyDescent="0.2">
      <c r="A38" s="22"/>
      <c r="B38" s="22"/>
      <c r="C38" s="23" t="s">
        <v>43</v>
      </c>
      <c r="D38" s="81">
        <v>1</v>
      </c>
      <c r="E38" s="81">
        <v>59.31</v>
      </c>
      <c r="F38" s="81">
        <v>1</v>
      </c>
      <c r="G38" s="81">
        <v>59.31</v>
      </c>
      <c r="H38" s="48"/>
      <c r="I38" s="48"/>
      <c r="J38" s="30"/>
      <c r="K38" s="48"/>
      <c r="L38" s="30"/>
      <c r="M38" s="48"/>
      <c r="N38" s="30"/>
      <c r="O38" s="30"/>
      <c r="P38" s="48"/>
      <c r="Q38" s="48"/>
    </row>
    <row r="39" spans="1:17" s="42" customFormat="1" ht="12.75" customHeight="1" x14ac:dyDescent="0.2">
      <c r="A39" s="22"/>
      <c r="B39" s="22"/>
      <c r="C39" s="23" t="s">
        <v>44</v>
      </c>
      <c r="D39" s="81">
        <v>1</v>
      </c>
      <c r="E39" s="81">
        <v>63.12</v>
      </c>
      <c r="F39" s="81">
        <v>1</v>
      </c>
      <c r="G39" s="81">
        <v>63.12</v>
      </c>
      <c r="H39" s="48"/>
      <c r="I39" s="48"/>
      <c r="J39" s="48"/>
      <c r="K39" s="48"/>
      <c r="L39" s="48"/>
      <c r="M39" s="48"/>
      <c r="N39" s="30"/>
      <c r="O39" s="30"/>
      <c r="P39" s="48"/>
      <c r="Q39" s="48"/>
    </row>
    <row r="40" spans="1:17" s="42" customFormat="1" ht="12.75" customHeight="1" x14ac:dyDescent="0.2">
      <c r="A40" s="22"/>
      <c r="B40" s="22"/>
      <c r="C40" s="23" t="s">
        <v>45</v>
      </c>
      <c r="D40" s="51">
        <v>1</v>
      </c>
      <c r="E40" s="51">
        <v>7</v>
      </c>
      <c r="F40" s="51">
        <v>1</v>
      </c>
      <c r="G40" s="51">
        <v>7</v>
      </c>
      <c r="H40" s="48"/>
      <c r="I40" s="48"/>
      <c r="J40" s="48"/>
      <c r="K40" s="48"/>
      <c r="L40" s="48"/>
      <c r="M40" s="48"/>
      <c r="N40" s="30"/>
      <c r="O40" s="30"/>
      <c r="P40" s="48"/>
      <c r="Q40" s="48"/>
    </row>
    <row r="41" spans="1:17" s="42" customFormat="1" ht="12.75" customHeight="1" x14ac:dyDescent="0.2">
      <c r="A41" s="22"/>
      <c r="B41" s="22"/>
      <c r="C41" s="23" t="s">
        <v>46</v>
      </c>
      <c r="D41" s="81"/>
      <c r="E41" s="81"/>
      <c r="F41" s="81"/>
      <c r="G41" s="81"/>
      <c r="H41" s="48"/>
      <c r="I41" s="48"/>
      <c r="J41" s="48"/>
      <c r="K41" s="48"/>
      <c r="L41" s="48"/>
      <c r="M41" s="48"/>
      <c r="N41" s="30"/>
      <c r="O41" s="30"/>
      <c r="P41" s="48"/>
      <c r="Q41" s="48"/>
    </row>
    <row r="42" spans="1:17" s="42" customFormat="1" ht="12.75" customHeight="1" x14ac:dyDescent="0.2">
      <c r="A42" s="22"/>
      <c r="B42" s="22"/>
      <c r="C42" s="23" t="s">
        <v>47</v>
      </c>
      <c r="D42" s="81"/>
      <c r="E42" s="81"/>
      <c r="F42" s="81"/>
      <c r="G42" s="81"/>
      <c r="H42" s="48"/>
      <c r="I42" s="48"/>
      <c r="J42" s="48"/>
      <c r="K42" s="48"/>
      <c r="L42" s="48"/>
      <c r="M42" s="48"/>
      <c r="N42" s="30"/>
      <c r="O42" s="30"/>
      <c r="P42" s="48"/>
      <c r="Q42" s="48"/>
    </row>
    <row r="43" spans="1:17" s="42" customFormat="1" ht="12.75" customHeight="1" x14ac:dyDescent="0.2">
      <c r="A43" s="22"/>
      <c r="B43" s="22"/>
      <c r="C43" s="23" t="s">
        <v>48</v>
      </c>
      <c r="D43" s="81"/>
      <c r="E43" s="81"/>
      <c r="F43" s="81"/>
      <c r="G43" s="81"/>
      <c r="H43" s="48"/>
      <c r="I43" s="48"/>
      <c r="J43" s="48"/>
      <c r="K43" s="48"/>
      <c r="L43" s="48"/>
      <c r="M43" s="48"/>
      <c r="N43" s="30"/>
      <c r="O43" s="30"/>
      <c r="P43" s="48"/>
      <c r="Q43" s="48"/>
    </row>
    <row r="44" spans="1:17" s="42" customFormat="1" ht="12.75" customHeight="1" x14ac:dyDescent="0.2">
      <c r="A44" s="22"/>
      <c r="B44" s="22"/>
      <c r="C44" s="23" t="s">
        <v>49</v>
      </c>
      <c r="D44" s="81"/>
      <c r="E44" s="81"/>
      <c r="F44" s="81"/>
      <c r="G44" s="81"/>
      <c r="H44" s="48"/>
      <c r="I44" s="48"/>
      <c r="J44" s="48"/>
      <c r="K44" s="48"/>
      <c r="L44" s="48"/>
      <c r="M44" s="48"/>
      <c r="N44" s="30"/>
      <c r="O44" s="30"/>
      <c r="P44" s="48"/>
      <c r="Q44" s="48"/>
    </row>
    <row r="45" spans="1:17" s="42" customFormat="1" ht="12.75" customHeight="1" x14ac:dyDescent="0.2">
      <c r="A45" s="22"/>
      <c r="B45" s="22"/>
      <c r="C45" s="23" t="s">
        <v>50</v>
      </c>
      <c r="D45" s="81"/>
      <c r="E45" s="81"/>
      <c r="F45" s="81"/>
      <c r="G45" s="81"/>
      <c r="H45" s="48"/>
      <c r="I45" s="48"/>
      <c r="J45" s="48">
        <v>3</v>
      </c>
      <c r="K45" s="48">
        <v>410</v>
      </c>
      <c r="L45" s="48"/>
      <c r="M45" s="48"/>
      <c r="N45" s="30"/>
      <c r="O45" s="30"/>
      <c r="P45" s="48"/>
      <c r="Q45" s="48"/>
    </row>
    <row r="46" spans="1:17" s="42" customFormat="1" ht="12.75" customHeight="1" x14ac:dyDescent="0.2">
      <c r="A46" s="22"/>
      <c r="B46" s="22"/>
      <c r="C46" s="73" t="s">
        <v>30</v>
      </c>
      <c r="D46" s="48">
        <f>D34+D35+D36+D37+D38+D39+D40+D41+D42+D43+D44+D45</f>
        <v>4</v>
      </c>
      <c r="E46" s="48">
        <f t="shared" ref="E46:Q46" si="2">E34+E35+E36+E37+E38+E39+E40+E41+E42+E43+E44+E45</f>
        <v>192.95000000000002</v>
      </c>
      <c r="F46" s="48">
        <f t="shared" si="2"/>
        <v>4</v>
      </c>
      <c r="G46" s="48">
        <f t="shared" si="2"/>
        <v>192.95000000000002</v>
      </c>
      <c r="H46" s="48">
        <f t="shared" si="2"/>
        <v>0</v>
      </c>
      <c r="I46" s="48">
        <f t="shared" si="2"/>
        <v>0</v>
      </c>
      <c r="J46" s="48">
        <f t="shared" si="2"/>
        <v>6</v>
      </c>
      <c r="K46" s="48">
        <f t="shared" si="2"/>
        <v>2021</v>
      </c>
      <c r="L46" s="48">
        <f t="shared" si="2"/>
        <v>0</v>
      </c>
      <c r="M46" s="48">
        <f t="shared" si="2"/>
        <v>0</v>
      </c>
      <c r="N46" s="48">
        <f t="shared" si="2"/>
        <v>0</v>
      </c>
      <c r="O46" s="48">
        <f t="shared" si="2"/>
        <v>0</v>
      </c>
      <c r="P46" s="48">
        <f t="shared" si="2"/>
        <v>0</v>
      </c>
      <c r="Q46" s="48">
        <f t="shared" si="2"/>
        <v>0</v>
      </c>
    </row>
    <row r="47" spans="1:17" s="42" customFormat="1" ht="12.75" customHeight="1" x14ac:dyDescent="0.2">
      <c r="A47" s="22"/>
      <c r="B47" s="22"/>
      <c r="C47" s="114" t="s">
        <v>51</v>
      </c>
      <c r="D47" s="114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</row>
    <row r="48" spans="1:17" s="42" customFormat="1" ht="12.75" customHeight="1" x14ac:dyDescent="0.2">
      <c r="A48" s="22"/>
      <c r="B48" s="50"/>
      <c r="C48" s="23" t="s">
        <v>52</v>
      </c>
      <c r="D48" s="81">
        <v>2</v>
      </c>
      <c r="E48" s="81">
        <v>325</v>
      </c>
      <c r="F48" s="81">
        <v>2</v>
      </c>
      <c r="G48" s="81">
        <v>315</v>
      </c>
      <c r="H48" s="48">
        <v>1</v>
      </c>
      <c r="I48" s="48">
        <v>300</v>
      </c>
      <c r="J48" s="48">
        <v>5</v>
      </c>
      <c r="K48" s="48">
        <v>135</v>
      </c>
      <c r="L48" s="48"/>
      <c r="M48" s="48"/>
      <c r="N48" s="30"/>
      <c r="O48" s="30"/>
      <c r="P48" s="48"/>
      <c r="Q48" s="48"/>
    </row>
    <row r="49" spans="1:17" s="42" customFormat="1" ht="12.75" customHeight="1" x14ac:dyDescent="0.2">
      <c r="A49" s="22"/>
      <c r="B49" s="22"/>
      <c r="C49" s="23" t="s">
        <v>53</v>
      </c>
      <c r="D49" s="81">
        <v>0</v>
      </c>
      <c r="E49" s="81">
        <v>0</v>
      </c>
      <c r="F49" s="81">
        <v>0</v>
      </c>
      <c r="G49" s="81">
        <v>0</v>
      </c>
      <c r="H49" s="48"/>
      <c r="I49" s="48"/>
      <c r="J49" s="48"/>
      <c r="K49" s="48"/>
      <c r="L49" s="48"/>
      <c r="M49" s="48"/>
      <c r="N49" s="30"/>
      <c r="O49" s="30"/>
      <c r="P49" s="48"/>
      <c r="Q49" s="48"/>
    </row>
    <row r="50" spans="1:17" s="42" customFormat="1" ht="12.75" customHeight="1" x14ac:dyDescent="0.2">
      <c r="A50" s="22"/>
      <c r="B50" s="22"/>
      <c r="C50" s="23" t="s">
        <v>54</v>
      </c>
      <c r="D50" s="81">
        <v>0</v>
      </c>
      <c r="E50" s="81">
        <v>0</v>
      </c>
      <c r="F50" s="81">
        <v>0</v>
      </c>
      <c r="G50" s="81">
        <v>0</v>
      </c>
      <c r="H50" s="48"/>
      <c r="I50" s="48"/>
      <c r="J50" s="48"/>
      <c r="K50" s="48"/>
      <c r="L50" s="48"/>
      <c r="M50" s="48"/>
      <c r="N50" s="30"/>
      <c r="O50" s="30"/>
      <c r="P50" s="48"/>
      <c r="Q50" s="48"/>
    </row>
    <row r="51" spans="1:17" s="42" customFormat="1" ht="12.75" customHeight="1" x14ac:dyDescent="0.2">
      <c r="A51" s="22"/>
      <c r="B51" s="22"/>
      <c r="C51" s="23" t="s">
        <v>55</v>
      </c>
      <c r="D51" s="81">
        <v>0</v>
      </c>
      <c r="E51" s="81">
        <v>0</v>
      </c>
      <c r="F51" s="81">
        <v>0</v>
      </c>
      <c r="G51" s="81">
        <v>0</v>
      </c>
      <c r="H51" s="48"/>
      <c r="I51" s="48"/>
      <c r="J51" s="48"/>
      <c r="K51" s="48"/>
      <c r="L51" s="48"/>
      <c r="M51" s="48"/>
      <c r="N51" s="30"/>
      <c r="O51" s="30"/>
      <c r="P51" s="48"/>
      <c r="Q51" s="48"/>
    </row>
    <row r="52" spans="1:17" s="42" customFormat="1" ht="12.75" customHeight="1" x14ac:dyDescent="0.2">
      <c r="A52" s="22"/>
      <c r="B52" s="22"/>
      <c r="C52" s="23" t="s">
        <v>56</v>
      </c>
      <c r="D52" s="81">
        <v>1</v>
      </c>
      <c r="E52" s="81">
        <v>6</v>
      </c>
      <c r="F52" s="81">
        <v>1</v>
      </c>
      <c r="G52" s="81">
        <v>6</v>
      </c>
      <c r="H52" s="48"/>
      <c r="I52" s="48"/>
      <c r="J52" s="48"/>
      <c r="K52" s="48"/>
      <c r="L52" s="48"/>
      <c r="M52" s="48"/>
      <c r="N52" s="30"/>
      <c r="O52" s="30"/>
      <c r="P52" s="48"/>
      <c r="Q52" s="48"/>
    </row>
    <row r="53" spans="1:17" s="42" customFormat="1" ht="12.75" customHeight="1" x14ac:dyDescent="0.2">
      <c r="A53" s="22"/>
      <c r="B53" s="50"/>
      <c r="C53" s="23" t="s">
        <v>57</v>
      </c>
      <c r="D53" s="81">
        <v>0</v>
      </c>
      <c r="E53" s="81">
        <v>0</v>
      </c>
      <c r="F53" s="81">
        <v>0</v>
      </c>
      <c r="G53" s="81">
        <v>0</v>
      </c>
      <c r="H53" s="48"/>
      <c r="I53" s="48"/>
      <c r="J53" s="30">
        <v>2</v>
      </c>
      <c r="K53" s="48">
        <v>173</v>
      </c>
      <c r="L53" s="30"/>
      <c r="M53" s="48"/>
      <c r="N53" s="30"/>
      <c r="O53" s="30"/>
      <c r="P53" s="48"/>
      <c r="Q53" s="48"/>
    </row>
    <row r="54" spans="1:17" s="42" customFormat="1" ht="12.75" customHeight="1" x14ac:dyDescent="0.2">
      <c r="A54" s="22"/>
      <c r="B54" s="22"/>
      <c r="C54" s="23" t="s">
        <v>58</v>
      </c>
      <c r="D54" s="81">
        <v>0</v>
      </c>
      <c r="E54" s="81">
        <v>0</v>
      </c>
      <c r="F54" s="81">
        <v>0</v>
      </c>
      <c r="G54" s="81">
        <v>0</v>
      </c>
      <c r="H54" s="48">
        <v>1</v>
      </c>
      <c r="I54" s="48">
        <v>6</v>
      </c>
      <c r="J54" s="48">
        <v>1</v>
      </c>
      <c r="K54" s="48">
        <v>7</v>
      </c>
      <c r="L54" s="48"/>
      <c r="M54" s="48"/>
      <c r="N54" s="30"/>
      <c r="O54" s="30"/>
      <c r="P54" s="48"/>
      <c r="Q54" s="48"/>
    </row>
    <row r="55" spans="1:17" s="42" customFormat="1" ht="12.75" customHeight="1" x14ac:dyDescent="0.2">
      <c r="A55" s="22"/>
      <c r="B55" s="22"/>
      <c r="C55" s="23" t="s">
        <v>59</v>
      </c>
      <c r="D55" s="81">
        <v>0</v>
      </c>
      <c r="E55" s="81">
        <v>0</v>
      </c>
      <c r="F55" s="81">
        <v>0</v>
      </c>
      <c r="G55" s="81">
        <v>0</v>
      </c>
      <c r="H55" s="48"/>
      <c r="I55" s="48"/>
      <c r="J55" s="48"/>
      <c r="K55" s="48"/>
      <c r="L55" s="48"/>
      <c r="M55" s="48"/>
      <c r="N55" s="30"/>
      <c r="O55" s="30"/>
      <c r="P55" s="48"/>
      <c r="Q55" s="48"/>
    </row>
    <row r="56" spans="1:17" s="42" customFormat="1" ht="12.75" customHeight="1" x14ac:dyDescent="0.2">
      <c r="A56" s="22"/>
      <c r="B56" s="22"/>
      <c r="C56" s="23" t="s">
        <v>60</v>
      </c>
      <c r="D56" s="81">
        <v>0</v>
      </c>
      <c r="E56" s="81">
        <v>0</v>
      </c>
      <c r="F56" s="81">
        <v>0</v>
      </c>
      <c r="G56" s="81">
        <v>0</v>
      </c>
      <c r="H56" s="48"/>
      <c r="I56" s="48"/>
      <c r="J56" s="48">
        <v>1</v>
      </c>
      <c r="K56" s="48">
        <v>162.80000000000001</v>
      </c>
      <c r="L56" s="48"/>
      <c r="M56" s="48"/>
      <c r="N56" s="30"/>
      <c r="O56" s="30"/>
      <c r="P56" s="48"/>
      <c r="Q56" s="48"/>
    </row>
    <row r="57" spans="1:17" s="42" customFormat="1" ht="12.75" customHeight="1" x14ac:dyDescent="0.2">
      <c r="A57" s="22"/>
      <c r="B57" s="22"/>
      <c r="C57" s="23" t="s">
        <v>30</v>
      </c>
      <c r="D57" s="80">
        <f>D48+D49+D50+D51+D52+D53+D54+D55+D56</f>
        <v>3</v>
      </c>
      <c r="E57" s="80">
        <f t="shared" ref="E57:Q57" si="3">E48+E49+E50+E51+E52+E53+E54+E55+E56</f>
        <v>331</v>
      </c>
      <c r="F57" s="80">
        <f t="shared" si="3"/>
        <v>3</v>
      </c>
      <c r="G57" s="80">
        <f t="shared" si="3"/>
        <v>321</v>
      </c>
      <c r="H57" s="80">
        <f t="shared" si="3"/>
        <v>2</v>
      </c>
      <c r="I57" s="80">
        <f t="shared" si="3"/>
        <v>306</v>
      </c>
      <c r="J57" s="80">
        <f t="shared" si="3"/>
        <v>9</v>
      </c>
      <c r="K57" s="80">
        <f t="shared" si="3"/>
        <v>477.8</v>
      </c>
      <c r="L57" s="48">
        <f t="shared" si="3"/>
        <v>0</v>
      </c>
      <c r="M57" s="48">
        <f t="shared" si="3"/>
        <v>0</v>
      </c>
      <c r="N57" s="48">
        <f t="shared" si="3"/>
        <v>0</v>
      </c>
      <c r="O57" s="48">
        <f t="shared" si="3"/>
        <v>0</v>
      </c>
      <c r="P57" s="48">
        <f t="shared" si="3"/>
        <v>0</v>
      </c>
      <c r="Q57" s="48">
        <f t="shared" si="3"/>
        <v>0</v>
      </c>
    </row>
    <row r="58" spans="1:17" s="42" customFormat="1" ht="12.75" customHeight="1" x14ac:dyDescent="0.2">
      <c r="A58" s="22"/>
      <c r="B58" s="22"/>
      <c r="C58" s="114" t="s">
        <v>61</v>
      </c>
      <c r="D58" s="114"/>
      <c r="E58" s="48"/>
      <c r="F58" s="48"/>
      <c r="G58" s="48"/>
      <c r="H58" s="48"/>
      <c r="I58" s="48"/>
      <c r="J58" s="48"/>
      <c r="K58" s="48"/>
      <c r="L58" s="48"/>
      <c r="M58" s="48"/>
      <c r="N58" s="30"/>
      <c r="O58" s="30"/>
      <c r="P58" s="48"/>
      <c r="Q58" s="48"/>
    </row>
    <row r="59" spans="1:17" s="42" customFormat="1" ht="12.75" customHeight="1" x14ac:dyDescent="0.2">
      <c r="A59" s="22"/>
      <c r="B59" s="22"/>
      <c r="C59" s="23" t="s">
        <v>62</v>
      </c>
      <c r="D59" s="51">
        <v>4</v>
      </c>
      <c r="E59" s="51">
        <v>11752</v>
      </c>
      <c r="F59" s="51">
        <v>3</v>
      </c>
      <c r="G59" s="51">
        <v>32</v>
      </c>
      <c r="H59" s="48">
        <v>1</v>
      </c>
      <c r="I59" s="48">
        <v>100</v>
      </c>
      <c r="J59" s="48">
        <v>2</v>
      </c>
      <c r="K59" s="48">
        <v>105</v>
      </c>
      <c r="L59" s="48"/>
      <c r="M59" s="48"/>
      <c r="N59" s="30"/>
      <c r="O59" s="30"/>
      <c r="P59" s="48"/>
      <c r="Q59" s="48"/>
    </row>
    <row r="60" spans="1:17" s="42" customFormat="1" ht="12.75" customHeight="1" x14ac:dyDescent="0.2">
      <c r="A60" s="22"/>
      <c r="B60" s="22"/>
      <c r="C60" s="23" t="s">
        <v>63</v>
      </c>
      <c r="D60" s="81">
        <v>0</v>
      </c>
      <c r="E60" s="81">
        <v>0</v>
      </c>
      <c r="F60" s="81">
        <v>0</v>
      </c>
      <c r="G60" s="81">
        <v>0</v>
      </c>
      <c r="H60" s="48"/>
      <c r="I60" s="48"/>
      <c r="J60" s="48"/>
      <c r="K60" s="48"/>
      <c r="L60" s="48"/>
      <c r="M60" s="48"/>
      <c r="N60" s="30"/>
      <c r="O60" s="30"/>
      <c r="P60" s="48"/>
      <c r="Q60" s="48"/>
    </row>
    <row r="61" spans="1:17" s="42" customFormat="1" ht="12.75" customHeight="1" x14ac:dyDescent="0.2">
      <c r="A61" s="22"/>
      <c r="B61" s="22"/>
      <c r="C61" s="23" t="s">
        <v>64</v>
      </c>
      <c r="D61" s="81">
        <v>1</v>
      </c>
      <c r="E61" s="81">
        <v>15</v>
      </c>
      <c r="F61" s="81">
        <v>1</v>
      </c>
      <c r="G61" s="81">
        <v>15</v>
      </c>
      <c r="H61" s="48"/>
      <c r="I61" s="48"/>
      <c r="J61" s="48">
        <v>1</v>
      </c>
      <c r="K61" s="48">
        <v>500</v>
      </c>
      <c r="L61" s="48"/>
      <c r="M61" s="48"/>
      <c r="N61" s="30"/>
      <c r="O61" s="30"/>
      <c r="P61" s="48"/>
      <c r="Q61" s="48"/>
    </row>
    <row r="62" spans="1:17" s="42" customFormat="1" ht="12.75" customHeight="1" x14ac:dyDescent="0.2">
      <c r="A62" s="22"/>
      <c r="B62" s="22"/>
      <c r="C62" s="23" t="s">
        <v>65</v>
      </c>
      <c r="D62" s="81">
        <v>0</v>
      </c>
      <c r="E62" s="81">
        <v>0</v>
      </c>
      <c r="F62" s="81">
        <v>0</v>
      </c>
      <c r="G62" s="81">
        <v>0</v>
      </c>
      <c r="H62" s="48"/>
      <c r="I62" s="48"/>
      <c r="J62" s="81"/>
      <c r="K62" s="81"/>
      <c r="L62" s="48"/>
      <c r="M62" s="48"/>
      <c r="N62" s="30"/>
      <c r="O62" s="30"/>
      <c r="P62" s="48"/>
      <c r="Q62" s="48"/>
    </row>
    <row r="63" spans="1:17" s="42" customFormat="1" ht="12.75" customHeight="1" x14ac:dyDescent="0.2">
      <c r="A63" s="22"/>
      <c r="B63" s="22"/>
      <c r="C63" s="23" t="s">
        <v>66</v>
      </c>
      <c r="D63" s="81">
        <v>0</v>
      </c>
      <c r="E63" s="81">
        <v>0</v>
      </c>
      <c r="F63" s="81">
        <v>0</v>
      </c>
      <c r="G63" s="81">
        <v>0</v>
      </c>
      <c r="H63" s="48"/>
      <c r="I63" s="48"/>
      <c r="J63" s="81"/>
      <c r="K63" s="81"/>
      <c r="L63" s="48"/>
      <c r="M63" s="48"/>
      <c r="N63" s="30"/>
      <c r="O63" s="30"/>
      <c r="P63" s="48"/>
      <c r="Q63" s="48"/>
    </row>
    <row r="64" spans="1:17" s="42" customFormat="1" ht="12.75" customHeight="1" x14ac:dyDescent="0.2">
      <c r="A64" s="22"/>
      <c r="B64" s="22"/>
      <c r="C64" s="73" t="s">
        <v>30</v>
      </c>
      <c r="D64" s="80">
        <f>D59+D60+D61+D62+D63</f>
        <v>5</v>
      </c>
      <c r="E64" s="80">
        <f t="shared" ref="E64:Q64" si="4">E59+E60+E61+E62+E63</f>
        <v>11767</v>
      </c>
      <c r="F64" s="80">
        <f t="shared" si="4"/>
        <v>4</v>
      </c>
      <c r="G64" s="80">
        <f t="shared" si="4"/>
        <v>47</v>
      </c>
      <c r="H64" s="80">
        <f t="shared" si="4"/>
        <v>1</v>
      </c>
      <c r="I64" s="80">
        <f t="shared" si="4"/>
        <v>100</v>
      </c>
      <c r="J64" s="80">
        <f t="shared" si="4"/>
        <v>3</v>
      </c>
      <c r="K64" s="80">
        <f t="shared" si="4"/>
        <v>605</v>
      </c>
      <c r="L64" s="48">
        <f t="shared" si="4"/>
        <v>0</v>
      </c>
      <c r="M64" s="48">
        <f t="shared" si="4"/>
        <v>0</v>
      </c>
      <c r="N64" s="48">
        <f t="shared" si="4"/>
        <v>0</v>
      </c>
      <c r="O64" s="48">
        <f t="shared" si="4"/>
        <v>0</v>
      </c>
      <c r="P64" s="48">
        <f t="shared" si="4"/>
        <v>0</v>
      </c>
      <c r="Q64" s="48">
        <f t="shared" si="4"/>
        <v>0</v>
      </c>
    </row>
    <row r="65" spans="1:17" s="42" customFormat="1" ht="12.75" customHeight="1" x14ac:dyDescent="0.2">
      <c r="A65" s="22"/>
      <c r="B65" s="22"/>
      <c r="C65" s="114" t="s">
        <v>67</v>
      </c>
      <c r="D65" s="114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</row>
    <row r="66" spans="1:17" s="42" customFormat="1" ht="12.75" customHeight="1" x14ac:dyDescent="0.2">
      <c r="A66" s="22"/>
      <c r="B66" s="22"/>
      <c r="C66" s="23" t="s">
        <v>68</v>
      </c>
      <c r="D66" s="81">
        <v>2</v>
      </c>
      <c r="E66" s="81">
        <v>450</v>
      </c>
      <c r="F66" s="81">
        <v>2</v>
      </c>
      <c r="G66" s="81">
        <v>450</v>
      </c>
      <c r="H66" s="48"/>
      <c r="I66" s="48"/>
      <c r="J66" s="30">
        <v>4</v>
      </c>
      <c r="K66" s="48">
        <v>750</v>
      </c>
      <c r="L66" s="30"/>
      <c r="M66" s="30"/>
      <c r="N66" s="30"/>
      <c r="O66" s="30"/>
      <c r="P66" s="48"/>
      <c r="Q66" s="48"/>
    </row>
    <row r="67" spans="1:17" s="42" customFormat="1" ht="12.75" customHeight="1" x14ac:dyDescent="0.2">
      <c r="A67" s="22"/>
      <c r="B67" s="22"/>
      <c r="C67" s="23" t="s">
        <v>69</v>
      </c>
      <c r="D67" s="81">
        <v>0</v>
      </c>
      <c r="E67" s="81">
        <v>0</v>
      </c>
      <c r="F67" s="81">
        <v>0</v>
      </c>
      <c r="G67" s="81">
        <v>0</v>
      </c>
      <c r="H67" s="48"/>
      <c r="I67" s="48"/>
      <c r="J67" s="82"/>
      <c r="K67" s="82"/>
      <c r="L67" s="48"/>
      <c r="M67" s="48"/>
      <c r="N67" s="30"/>
      <c r="O67" s="30"/>
      <c r="P67" s="48"/>
      <c r="Q67" s="48"/>
    </row>
    <row r="68" spans="1:17" s="42" customFormat="1" ht="12.75" customHeight="1" x14ac:dyDescent="0.2">
      <c r="A68" s="22"/>
      <c r="B68" s="22"/>
      <c r="C68" s="23" t="s">
        <v>70</v>
      </c>
      <c r="D68" s="51">
        <v>2</v>
      </c>
      <c r="E68" s="51">
        <v>599</v>
      </c>
      <c r="F68" s="51">
        <v>2</v>
      </c>
      <c r="G68" s="51">
        <v>599</v>
      </c>
      <c r="H68" s="48"/>
      <c r="I68" s="48"/>
      <c r="J68" s="82"/>
      <c r="K68" s="82"/>
      <c r="L68" s="48"/>
      <c r="M68" s="48"/>
      <c r="N68" s="30"/>
      <c r="O68" s="30"/>
      <c r="P68" s="48"/>
      <c r="Q68" s="48"/>
    </row>
    <row r="69" spans="1:17" s="42" customFormat="1" ht="12.75" customHeight="1" x14ac:dyDescent="0.2">
      <c r="A69" s="22"/>
      <c r="B69" s="22"/>
      <c r="C69" s="23" t="s">
        <v>71</v>
      </c>
      <c r="D69" s="81">
        <v>0</v>
      </c>
      <c r="E69" s="81">
        <v>0</v>
      </c>
      <c r="F69" s="81">
        <v>0</v>
      </c>
      <c r="G69" s="81">
        <v>0</v>
      </c>
      <c r="H69" s="48"/>
      <c r="I69" s="48"/>
      <c r="J69" s="81">
        <v>1</v>
      </c>
      <c r="K69" s="81">
        <v>7</v>
      </c>
      <c r="L69" s="48"/>
      <c r="M69" s="48"/>
      <c r="N69" s="30"/>
      <c r="O69" s="30"/>
      <c r="P69" s="48"/>
      <c r="Q69" s="48"/>
    </row>
    <row r="70" spans="1:17" s="42" customFormat="1" ht="12.75" customHeight="1" x14ac:dyDescent="0.2">
      <c r="A70" s="22"/>
      <c r="B70" s="22"/>
      <c r="C70" s="23" t="s">
        <v>72</v>
      </c>
      <c r="D70" s="81">
        <v>0</v>
      </c>
      <c r="E70" s="81">
        <v>0</v>
      </c>
      <c r="F70" s="81">
        <v>0</v>
      </c>
      <c r="G70" s="81">
        <v>0</v>
      </c>
      <c r="H70" s="48"/>
      <c r="I70" s="48"/>
      <c r="J70" s="81"/>
      <c r="K70" s="81"/>
      <c r="L70" s="48"/>
      <c r="M70" s="48"/>
      <c r="N70" s="30"/>
      <c r="O70" s="30"/>
      <c r="P70" s="48"/>
      <c r="Q70" s="48"/>
    </row>
    <row r="71" spans="1:17" s="42" customFormat="1" ht="12.75" customHeight="1" x14ac:dyDescent="0.2">
      <c r="A71" s="22"/>
      <c r="B71" s="22"/>
      <c r="C71" s="23" t="s">
        <v>73</v>
      </c>
      <c r="D71" s="81">
        <v>0</v>
      </c>
      <c r="E71" s="81">
        <v>0</v>
      </c>
      <c r="F71" s="81">
        <v>0</v>
      </c>
      <c r="G71" s="81">
        <v>0</v>
      </c>
      <c r="H71" s="48"/>
      <c r="I71" s="48"/>
      <c r="J71" s="81"/>
      <c r="K71" s="81"/>
      <c r="L71" s="48"/>
      <c r="M71" s="48"/>
      <c r="N71" s="30"/>
      <c r="O71" s="30"/>
      <c r="P71" s="48"/>
      <c r="Q71" s="48"/>
    </row>
    <row r="72" spans="1:17" s="42" customFormat="1" ht="12.75" customHeight="1" x14ac:dyDescent="0.2">
      <c r="A72" s="22"/>
      <c r="B72" s="22"/>
      <c r="C72" s="73" t="s">
        <v>30</v>
      </c>
      <c r="D72" s="80">
        <f>D66+D67+D68+D69+D70+D71</f>
        <v>4</v>
      </c>
      <c r="E72" s="80">
        <f t="shared" ref="E72:Q72" si="5">E66+E67+E68+E69+E70+E71</f>
        <v>1049</v>
      </c>
      <c r="F72" s="80">
        <f t="shared" si="5"/>
        <v>4</v>
      </c>
      <c r="G72" s="80">
        <f t="shared" si="5"/>
        <v>1049</v>
      </c>
      <c r="H72" s="80">
        <f t="shared" si="5"/>
        <v>0</v>
      </c>
      <c r="I72" s="80">
        <f t="shared" si="5"/>
        <v>0</v>
      </c>
      <c r="J72" s="80">
        <f t="shared" si="5"/>
        <v>5</v>
      </c>
      <c r="K72" s="80">
        <f t="shared" si="5"/>
        <v>757</v>
      </c>
      <c r="L72" s="48">
        <f t="shared" si="5"/>
        <v>0</v>
      </c>
      <c r="M72" s="48">
        <f t="shared" si="5"/>
        <v>0</v>
      </c>
      <c r="N72" s="48">
        <f t="shared" si="5"/>
        <v>0</v>
      </c>
      <c r="O72" s="48">
        <f t="shared" si="5"/>
        <v>0</v>
      </c>
      <c r="P72" s="48">
        <f t="shared" si="5"/>
        <v>0</v>
      </c>
      <c r="Q72" s="48">
        <f t="shared" si="5"/>
        <v>0</v>
      </c>
    </row>
    <row r="73" spans="1:17" s="42" customFormat="1" ht="12.75" customHeight="1" x14ac:dyDescent="0.2">
      <c r="A73" s="22"/>
      <c r="B73" s="22"/>
      <c r="C73" s="114" t="s">
        <v>74</v>
      </c>
      <c r="D73" s="114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</row>
    <row r="74" spans="1:17" s="42" customFormat="1" ht="12.75" customHeight="1" x14ac:dyDescent="0.2">
      <c r="A74" s="22"/>
      <c r="B74" s="22"/>
      <c r="C74" s="23" t="s">
        <v>75</v>
      </c>
      <c r="D74" s="81">
        <v>7</v>
      </c>
      <c r="E74" s="81">
        <v>572.95000000000005</v>
      </c>
      <c r="F74" s="81">
        <v>8</v>
      </c>
      <c r="G74" s="81">
        <v>1562.95</v>
      </c>
      <c r="H74" s="48"/>
      <c r="I74" s="30"/>
      <c r="J74" s="79">
        <v>3</v>
      </c>
      <c r="K74" s="79">
        <v>237.7</v>
      </c>
      <c r="L74" s="46"/>
      <c r="M74" s="46"/>
      <c r="N74" s="30"/>
      <c r="O74" s="30"/>
      <c r="P74" s="48"/>
      <c r="Q74" s="48"/>
    </row>
    <row r="75" spans="1:17" s="42" customFormat="1" ht="12.75" customHeight="1" x14ac:dyDescent="0.2">
      <c r="A75" s="22"/>
      <c r="B75" s="22"/>
      <c r="C75" s="23" t="s">
        <v>76</v>
      </c>
      <c r="D75" s="81">
        <v>3</v>
      </c>
      <c r="E75" s="81">
        <v>3660</v>
      </c>
      <c r="F75" s="81">
        <v>3</v>
      </c>
      <c r="G75" s="81">
        <v>3660</v>
      </c>
      <c r="H75" s="48"/>
      <c r="I75" s="48"/>
      <c r="J75" s="30">
        <v>3</v>
      </c>
      <c r="K75" s="48">
        <v>657</v>
      </c>
      <c r="L75" s="30"/>
      <c r="M75" s="48"/>
      <c r="N75" s="30"/>
      <c r="O75" s="30"/>
      <c r="P75" s="48"/>
      <c r="Q75" s="48"/>
    </row>
    <row r="76" spans="1:17" s="42" customFormat="1" ht="12.75" customHeight="1" x14ac:dyDescent="0.2">
      <c r="A76" s="22"/>
      <c r="B76" s="22"/>
      <c r="C76" s="23" t="s">
        <v>77</v>
      </c>
      <c r="D76" s="81">
        <v>1</v>
      </c>
      <c r="E76" s="81">
        <v>220</v>
      </c>
      <c r="F76" s="81">
        <v>1</v>
      </c>
      <c r="G76" s="81">
        <v>220</v>
      </c>
      <c r="H76" s="48"/>
      <c r="I76" s="48"/>
      <c r="J76" s="48">
        <v>1</v>
      </c>
      <c r="K76" s="48">
        <v>15</v>
      </c>
      <c r="L76" s="48"/>
      <c r="M76" s="48"/>
      <c r="N76" s="30"/>
      <c r="O76" s="30"/>
      <c r="P76" s="48"/>
      <c r="Q76" s="48"/>
    </row>
    <row r="77" spans="1:17" s="42" customFormat="1" ht="12.75" customHeight="1" x14ac:dyDescent="0.2">
      <c r="A77" s="22"/>
      <c r="B77" s="22"/>
      <c r="C77" s="23" t="s">
        <v>78</v>
      </c>
      <c r="D77" s="81">
        <v>1</v>
      </c>
      <c r="E77" s="81">
        <v>80</v>
      </c>
      <c r="F77" s="81">
        <v>1</v>
      </c>
      <c r="G77" s="81">
        <v>80</v>
      </c>
      <c r="H77" s="48"/>
      <c r="I77" s="48"/>
      <c r="J77" s="48">
        <v>1</v>
      </c>
      <c r="K77" s="48">
        <v>2.2000000000000002</v>
      </c>
      <c r="L77" s="48"/>
      <c r="M77" s="48"/>
      <c r="N77" s="30"/>
      <c r="O77" s="30"/>
      <c r="P77" s="48"/>
      <c r="Q77" s="48"/>
    </row>
    <row r="78" spans="1:17" s="42" customFormat="1" ht="12.75" customHeight="1" x14ac:dyDescent="0.2">
      <c r="A78" s="22"/>
      <c r="B78" s="22"/>
      <c r="C78" s="23" t="s">
        <v>79</v>
      </c>
      <c r="D78" s="81">
        <v>3</v>
      </c>
      <c r="E78" s="81">
        <v>810</v>
      </c>
      <c r="F78" s="81">
        <v>3</v>
      </c>
      <c r="G78" s="81">
        <v>810</v>
      </c>
      <c r="H78" s="48"/>
      <c r="I78" s="48"/>
      <c r="J78" s="29">
        <v>3</v>
      </c>
      <c r="K78" s="29">
        <v>810</v>
      </c>
      <c r="L78" s="48"/>
      <c r="M78" s="48"/>
      <c r="N78" s="30"/>
      <c r="O78" s="30"/>
      <c r="P78" s="48"/>
      <c r="Q78" s="48"/>
    </row>
    <row r="79" spans="1:17" s="42" customFormat="1" ht="12.75" customHeight="1" x14ac:dyDescent="0.2">
      <c r="A79" s="22"/>
      <c r="B79" s="22"/>
      <c r="C79" s="23" t="s">
        <v>80</v>
      </c>
      <c r="D79" s="51">
        <v>2</v>
      </c>
      <c r="E79" s="51">
        <v>51.8</v>
      </c>
      <c r="F79" s="51">
        <v>2</v>
      </c>
      <c r="G79" s="51">
        <v>51.8</v>
      </c>
      <c r="H79" s="48"/>
      <c r="I79" s="48"/>
      <c r="J79" s="51">
        <v>1</v>
      </c>
      <c r="K79" s="51">
        <v>44.8</v>
      </c>
      <c r="L79" s="48"/>
      <c r="M79" s="48"/>
      <c r="N79" s="30"/>
      <c r="O79" s="30"/>
      <c r="P79" s="48"/>
      <c r="Q79" s="48"/>
    </row>
    <row r="80" spans="1:17" s="42" customFormat="1" ht="12.75" customHeight="1" x14ac:dyDescent="0.2">
      <c r="A80" s="22"/>
      <c r="B80" s="22"/>
      <c r="C80" s="23" t="s">
        <v>81</v>
      </c>
      <c r="D80" s="81">
        <v>0</v>
      </c>
      <c r="E80" s="81">
        <v>0</v>
      </c>
      <c r="F80" s="81">
        <v>0</v>
      </c>
      <c r="G80" s="81">
        <v>0</v>
      </c>
      <c r="H80" s="48"/>
      <c r="I80" s="48"/>
      <c r="J80" s="81"/>
      <c r="K80" s="81"/>
      <c r="L80" s="48"/>
      <c r="M80" s="48"/>
      <c r="N80" s="30"/>
      <c r="O80" s="30"/>
      <c r="P80" s="48"/>
      <c r="Q80" s="48"/>
    </row>
    <row r="81" spans="1:17" s="42" customFormat="1" ht="12.75" customHeight="1" x14ac:dyDescent="0.2">
      <c r="A81" s="22"/>
      <c r="B81" s="22"/>
      <c r="C81" s="23" t="s">
        <v>82</v>
      </c>
      <c r="D81" s="81">
        <v>0</v>
      </c>
      <c r="E81" s="81">
        <v>0</v>
      </c>
      <c r="F81" s="81">
        <v>0</v>
      </c>
      <c r="G81" s="81">
        <v>0</v>
      </c>
      <c r="H81" s="48"/>
      <c r="I81" s="48"/>
      <c r="J81" s="81"/>
      <c r="K81" s="81"/>
      <c r="L81" s="48"/>
      <c r="M81" s="48"/>
      <c r="N81" s="30"/>
      <c r="O81" s="30"/>
      <c r="P81" s="48"/>
      <c r="Q81" s="48"/>
    </row>
    <row r="82" spans="1:17" s="42" customFormat="1" ht="12.75" customHeight="1" x14ac:dyDescent="0.2">
      <c r="A82" s="22"/>
      <c r="B82" s="22"/>
      <c r="C82" s="23" t="s">
        <v>83</v>
      </c>
      <c r="D82" s="81">
        <v>0</v>
      </c>
      <c r="E82" s="81">
        <v>0</v>
      </c>
      <c r="F82" s="81">
        <v>0</v>
      </c>
      <c r="G82" s="81">
        <v>0</v>
      </c>
      <c r="H82" s="48"/>
      <c r="I82" s="48"/>
      <c r="J82" s="81">
        <v>1</v>
      </c>
      <c r="K82" s="81">
        <v>30</v>
      </c>
      <c r="L82" s="48"/>
      <c r="M82" s="48"/>
      <c r="N82" s="30"/>
      <c r="O82" s="30"/>
      <c r="P82" s="48"/>
      <c r="Q82" s="48"/>
    </row>
    <row r="83" spans="1:17" s="42" customFormat="1" ht="12.75" customHeight="1" x14ac:dyDescent="0.2">
      <c r="A83" s="22"/>
      <c r="B83" s="22"/>
      <c r="C83" s="23" t="s">
        <v>84</v>
      </c>
      <c r="D83" s="81">
        <v>0</v>
      </c>
      <c r="E83" s="81">
        <v>0</v>
      </c>
      <c r="F83" s="81">
        <v>0</v>
      </c>
      <c r="G83" s="81">
        <v>0</v>
      </c>
      <c r="H83" s="48"/>
      <c r="I83" s="48"/>
      <c r="J83" s="81">
        <v>1</v>
      </c>
      <c r="K83" s="81">
        <v>10</v>
      </c>
      <c r="L83" s="48"/>
      <c r="M83" s="48"/>
      <c r="N83" s="30"/>
      <c r="O83" s="30"/>
      <c r="P83" s="48"/>
      <c r="Q83" s="48"/>
    </row>
    <row r="84" spans="1:17" s="42" customFormat="1" ht="12.75" customHeight="1" x14ac:dyDescent="0.2">
      <c r="A84" s="22"/>
      <c r="B84" s="22"/>
      <c r="C84" s="23" t="s">
        <v>85</v>
      </c>
      <c r="D84" s="81">
        <v>3</v>
      </c>
      <c r="E84" s="81">
        <v>110</v>
      </c>
      <c r="F84" s="81">
        <v>3</v>
      </c>
      <c r="G84" s="81">
        <v>110</v>
      </c>
      <c r="H84" s="48"/>
      <c r="I84" s="48"/>
      <c r="J84" s="81">
        <v>3</v>
      </c>
      <c r="K84" s="81">
        <v>110</v>
      </c>
      <c r="L84" s="48"/>
      <c r="M84" s="48"/>
      <c r="N84" s="30"/>
      <c r="O84" s="30"/>
      <c r="P84" s="48"/>
      <c r="Q84" s="48"/>
    </row>
    <row r="85" spans="1:17" s="42" customFormat="1" ht="12.75" customHeight="1" x14ac:dyDescent="0.2">
      <c r="A85" s="22"/>
      <c r="B85" s="22"/>
      <c r="C85" s="73" t="s">
        <v>30</v>
      </c>
      <c r="D85" s="80">
        <f>D74+D75+D76+D77+D78+D79+D80+D81+D82+D83+D84</f>
        <v>20</v>
      </c>
      <c r="E85" s="80">
        <f t="shared" ref="E85:Q85" si="6">E74+E75+E76+E77+E78+E79+E80+E81+E82+E83+E84</f>
        <v>5504.75</v>
      </c>
      <c r="F85" s="80">
        <f t="shared" si="6"/>
        <v>21</v>
      </c>
      <c r="G85" s="80">
        <f t="shared" si="6"/>
        <v>6494.75</v>
      </c>
      <c r="H85" s="80">
        <f t="shared" si="6"/>
        <v>0</v>
      </c>
      <c r="I85" s="80">
        <f t="shared" si="6"/>
        <v>0</v>
      </c>
      <c r="J85" s="80">
        <f t="shared" si="6"/>
        <v>17</v>
      </c>
      <c r="K85" s="80">
        <f t="shared" si="6"/>
        <v>1916.7</v>
      </c>
      <c r="L85" s="48">
        <f t="shared" si="6"/>
        <v>0</v>
      </c>
      <c r="M85" s="48">
        <f t="shared" si="6"/>
        <v>0</v>
      </c>
      <c r="N85" s="48">
        <f t="shared" si="6"/>
        <v>0</v>
      </c>
      <c r="O85" s="48">
        <f t="shared" si="6"/>
        <v>0</v>
      </c>
      <c r="P85" s="48">
        <f t="shared" si="6"/>
        <v>0</v>
      </c>
      <c r="Q85" s="48">
        <f t="shared" si="6"/>
        <v>0</v>
      </c>
    </row>
    <row r="86" spans="1:17" s="42" customFormat="1" ht="12.75" customHeight="1" x14ac:dyDescent="0.2">
      <c r="A86" s="22"/>
      <c r="B86" s="22"/>
      <c r="C86" s="114" t="s">
        <v>86</v>
      </c>
      <c r="D86" s="114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</row>
    <row r="87" spans="1:17" s="42" customFormat="1" ht="12.75" customHeight="1" x14ac:dyDescent="0.2">
      <c r="A87" s="22"/>
      <c r="B87" s="22"/>
      <c r="C87" s="23" t="s">
        <v>87</v>
      </c>
      <c r="D87" s="81">
        <v>1</v>
      </c>
      <c r="E87" s="81">
        <v>420</v>
      </c>
      <c r="F87" s="81">
        <v>1</v>
      </c>
      <c r="G87" s="81">
        <v>420</v>
      </c>
      <c r="H87" s="48"/>
      <c r="I87" s="48"/>
      <c r="J87" s="48">
        <v>3</v>
      </c>
      <c r="K87" s="48">
        <v>904.2</v>
      </c>
      <c r="L87" s="48"/>
      <c r="M87" s="48"/>
      <c r="N87" s="30"/>
      <c r="O87" s="30"/>
      <c r="P87" s="48"/>
      <c r="Q87" s="48"/>
    </row>
    <row r="88" spans="1:17" s="42" customFormat="1" ht="12.75" customHeight="1" x14ac:dyDescent="0.2">
      <c r="A88" s="22"/>
      <c r="B88" s="22"/>
      <c r="C88" s="23" t="s">
        <v>88</v>
      </c>
      <c r="D88" s="81">
        <v>1</v>
      </c>
      <c r="E88" s="81">
        <v>153</v>
      </c>
      <c r="F88" s="81">
        <v>1</v>
      </c>
      <c r="G88" s="81">
        <v>153</v>
      </c>
      <c r="H88" s="48"/>
      <c r="I88" s="48"/>
      <c r="J88" s="48">
        <v>2</v>
      </c>
      <c r="K88" s="48">
        <v>29</v>
      </c>
      <c r="L88" s="48"/>
      <c r="M88" s="48"/>
      <c r="N88" s="30"/>
      <c r="O88" s="30"/>
      <c r="P88" s="48"/>
      <c r="Q88" s="48"/>
    </row>
    <row r="89" spans="1:17" s="42" customFormat="1" ht="12.75" customHeight="1" x14ac:dyDescent="0.2">
      <c r="A89" s="22"/>
      <c r="B89" s="22"/>
      <c r="C89" s="23" t="s">
        <v>89</v>
      </c>
      <c r="D89" s="81">
        <v>0</v>
      </c>
      <c r="E89" s="81">
        <v>0</v>
      </c>
      <c r="F89" s="81">
        <v>0</v>
      </c>
      <c r="G89" s="81">
        <v>0</v>
      </c>
      <c r="H89" s="48"/>
      <c r="I89" s="48"/>
      <c r="J89" s="48"/>
      <c r="K89" s="48"/>
      <c r="L89" s="48"/>
      <c r="M89" s="48"/>
      <c r="N89" s="30"/>
      <c r="O89" s="30"/>
      <c r="P89" s="48"/>
      <c r="Q89" s="48"/>
    </row>
    <row r="90" spans="1:17" s="42" customFormat="1" ht="12.75" customHeight="1" x14ac:dyDescent="0.2">
      <c r="A90" s="22"/>
      <c r="B90" s="22"/>
      <c r="C90" s="23" t="s">
        <v>73</v>
      </c>
      <c r="D90" s="81">
        <v>1</v>
      </c>
      <c r="E90" s="81">
        <v>74.599999999999994</v>
      </c>
      <c r="F90" s="81">
        <v>1</v>
      </c>
      <c r="G90" s="81">
        <v>74.599999999999994</v>
      </c>
      <c r="H90" s="48"/>
      <c r="I90" s="48"/>
      <c r="J90" s="48">
        <v>1</v>
      </c>
      <c r="K90" s="48">
        <v>4</v>
      </c>
      <c r="L90" s="48"/>
      <c r="M90" s="48"/>
      <c r="N90" s="30"/>
      <c r="O90" s="30"/>
      <c r="P90" s="48"/>
      <c r="Q90" s="48"/>
    </row>
    <row r="91" spans="1:17" s="42" customFormat="1" ht="12.75" customHeight="1" x14ac:dyDescent="0.2">
      <c r="A91" s="22"/>
      <c r="B91" s="22"/>
      <c r="C91" s="23" t="s">
        <v>90</v>
      </c>
      <c r="D91" s="81">
        <v>0</v>
      </c>
      <c r="E91" s="81">
        <v>0</v>
      </c>
      <c r="F91" s="81">
        <v>0</v>
      </c>
      <c r="G91" s="81">
        <v>0</v>
      </c>
      <c r="H91" s="48"/>
      <c r="I91" s="48"/>
      <c r="J91" s="48"/>
      <c r="K91" s="48"/>
      <c r="L91" s="48"/>
      <c r="M91" s="48"/>
      <c r="N91" s="30"/>
      <c r="O91" s="30"/>
      <c r="P91" s="48"/>
      <c r="Q91" s="48"/>
    </row>
    <row r="92" spans="1:17" s="42" customFormat="1" ht="12.75" customHeight="1" x14ac:dyDescent="0.2">
      <c r="A92" s="22"/>
      <c r="B92" s="22"/>
      <c r="C92" s="23" t="s">
        <v>91</v>
      </c>
      <c r="D92" s="81">
        <v>0</v>
      </c>
      <c r="E92" s="81">
        <v>0</v>
      </c>
      <c r="F92" s="81">
        <v>0</v>
      </c>
      <c r="G92" s="81">
        <v>0</v>
      </c>
      <c r="H92" s="48"/>
      <c r="I92" s="48"/>
      <c r="J92" s="48"/>
      <c r="K92" s="48"/>
      <c r="L92" s="48"/>
      <c r="M92" s="48"/>
      <c r="N92" s="30"/>
      <c r="O92" s="30"/>
      <c r="P92" s="48"/>
      <c r="Q92" s="48"/>
    </row>
    <row r="93" spans="1:17" s="42" customFormat="1" ht="12.75" customHeight="1" x14ac:dyDescent="0.2">
      <c r="A93" s="22"/>
      <c r="B93" s="22"/>
      <c r="C93" s="23" t="s">
        <v>92</v>
      </c>
      <c r="D93" s="81">
        <v>0</v>
      </c>
      <c r="E93" s="81">
        <v>0</v>
      </c>
      <c r="F93" s="81">
        <v>0</v>
      </c>
      <c r="G93" s="81">
        <v>0</v>
      </c>
      <c r="H93" s="48"/>
      <c r="I93" s="48"/>
      <c r="J93" s="48"/>
      <c r="K93" s="48"/>
      <c r="L93" s="48"/>
      <c r="M93" s="48"/>
      <c r="N93" s="30"/>
      <c r="O93" s="30"/>
      <c r="P93" s="48"/>
      <c r="Q93" s="48"/>
    </row>
    <row r="94" spans="1:17" s="42" customFormat="1" ht="12.75" customHeight="1" x14ac:dyDescent="0.2">
      <c r="A94" s="22"/>
      <c r="B94" s="22"/>
      <c r="C94" s="23" t="s">
        <v>93</v>
      </c>
      <c r="D94" s="81">
        <v>1</v>
      </c>
      <c r="E94" s="81">
        <v>10</v>
      </c>
      <c r="F94" s="81">
        <v>1</v>
      </c>
      <c r="G94" s="81">
        <v>10</v>
      </c>
      <c r="H94" s="48"/>
      <c r="I94" s="48"/>
      <c r="J94" s="48">
        <v>1</v>
      </c>
      <c r="K94" s="48">
        <v>10</v>
      </c>
      <c r="L94" s="48"/>
      <c r="M94" s="48"/>
      <c r="N94" s="30"/>
      <c r="O94" s="30"/>
      <c r="P94" s="48"/>
      <c r="Q94" s="48"/>
    </row>
    <row r="95" spans="1:17" s="42" customFormat="1" ht="12.75" customHeight="1" x14ac:dyDescent="0.2">
      <c r="A95" s="22"/>
      <c r="B95" s="22"/>
      <c r="C95" s="23" t="s">
        <v>94</v>
      </c>
      <c r="D95" s="81">
        <v>0</v>
      </c>
      <c r="E95" s="81">
        <v>0</v>
      </c>
      <c r="F95" s="81">
        <v>0</v>
      </c>
      <c r="G95" s="81">
        <v>0</v>
      </c>
      <c r="H95" s="48"/>
      <c r="I95" s="48"/>
      <c r="J95" s="48">
        <v>2</v>
      </c>
      <c r="K95" s="48">
        <v>20</v>
      </c>
      <c r="L95" s="48"/>
      <c r="M95" s="48"/>
      <c r="N95" s="30"/>
      <c r="O95" s="30"/>
      <c r="P95" s="48"/>
      <c r="Q95" s="48"/>
    </row>
    <row r="96" spans="1:17" s="42" customFormat="1" ht="12.75" customHeight="1" x14ac:dyDescent="0.2">
      <c r="A96" s="22"/>
      <c r="B96" s="22"/>
      <c r="C96" s="23" t="s">
        <v>30</v>
      </c>
      <c r="D96" s="80">
        <f>D87+D88+D89+D90+D91+D92+D93+D94+D95</f>
        <v>4</v>
      </c>
      <c r="E96" s="80">
        <f t="shared" ref="E96:Q96" si="7">E87+E88+E89+E90+E91+E92+E93+E94+E95</f>
        <v>657.6</v>
      </c>
      <c r="F96" s="80">
        <f t="shared" si="7"/>
        <v>4</v>
      </c>
      <c r="G96" s="80">
        <f t="shared" si="7"/>
        <v>657.6</v>
      </c>
      <c r="H96" s="80">
        <f t="shared" si="7"/>
        <v>0</v>
      </c>
      <c r="I96" s="80">
        <f t="shared" si="7"/>
        <v>0</v>
      </c>
      <c r="J96" s="80">
        <f t="shared" si="7"/>
        <v>9</v>
      </c>
      <c r="K96" s="80">
        <f t="shared" si="7"/>
        <v>967.2</v>
      </c>
      <c r="L96" s="48">
        <f t="shared" si="7"/>
        <v>0</v>
      </c>
      <c r="M96" s="48">
        <f t="shared" si="7"/>
        <v>0</v>
      </c>
      <c r="N96" s="48">
        <f t="shared" si="7"/>
        <v>0</v>
      </c>
      <c r="O96" s="48">
        <f t="shared" si="7"/>
        <v>0</v>
      </c>
      <c r="P96" s="48">
        <f t="shared" si="7"/>
        <v>0</v>
      </c>
      <c r="Q96" s="48">
        <f t="shared" si="7"/>
        <v>0</v>
      </c>
    </row>
    <row r="97" spans="1:17" s="42" customFormat="1" ht="12.75" customHeight="1" x14ac:dyDescent="0.2">
      <c r="A97" s="22"/>
      <c r="B97" s="22"/>
      <c r="C97" s="114" t="s">
        <v>95</v>
      </c>
      <c r="D97" s="114"/>
      <c r="E97" s="48"/>
      <c r="F97" s="48"/>
      <c r="G97" s="48"/>
      <c r="H97" s="48"/>
      <c r="I97" s="48"/>
      <c r="J97" s="48"/>
      <c r="K97" s="48"/>
      <c r="L97" s="48"/>
      <c r="M97" s="48"/>
      <c r="N97" s="30"/>
      <c r="O97" s="30"/>
      <c r="P97" s="48"/>
      <c r="Q97" s="48"/>
    </row>
    <row r="98" spans="1:17" s="42" customFormat="1" ht="12.75" customHeight="1" x14ac:dyDescent="0.2">
      <c r="A98" s="22"/>
      <c r="B98" s="22"/>
      <c r="C98" s="23" t="s">
        <v>96</v>
      </c>
      <c r="D98" s="51">
        <v>4</v>
      </c>
      <c r="E98" s="51">
        <v>521</v>
      </c>
      <c r="F98" s="51">
        <v>4</v>
      </c>
      <c r="G98" s="51">
        <v>521</v>
      </c>
      <c r="H98" s="48"/>
      <c r="I98" s="48"/>
      <c r="J98" s="48">
        <v>3</v>
      </c>
      <c r="K98" s="48">
        <v>299</v>
      </c>
      <c r="L98" s="48"/>
      <c r="M98" s="48"/>
      <c r="N98" s="30"/>
      <c r="O98" s="30"/>
      <c r="P98" s="48"/>
      <c r="Q98" s="48"/>
    </row>
    <row r="99" spans="1:17" s="42" customFormat="1" ht="12.75" customHeight="1" x14ac:dyDescent="0.2">
      <c r="A99" s="22"/>
      <c r="B99" s="50"/>
      <c r="C99" s="23" t="s">
        <v>97</v>
      </c>
      <c r="D99" s="81">
        <v>0</v>
      </c>
      <c r="E99" s="81">
        <v>0</v>
      </c>
      <c r="F99" s="81">
        <v>0</v>
      </c>
      <c r="G99" s="81">
        <v>0</v>
      </c>
      <c r="H99" s="48"/>
      <c r="I99" s="48"/>
      <c r="J99" s="30"/>
      <c r="K99" s="48"/>
      <c r="L99" s="30"/>
      <c r="M99" s="48"/>
      <c r="N99" s="30"/>
      <c r="O99" s="30"/>
      <c r="P99" s="48"/>
      <c r="Q99" s="48"/>
    </row>
    <row r="100" spans="1:17" s="42" customFormat="1" ht="12.75" customHeight="1" x14ac:dyDescent="0.2">
      <c r="A100" s="22"/>
      <c r="B100" s="22"/>
      <c r="C100" s="23" t="s">
        <v>98</v>
      </c>
      <c r="D100" s="81">
        <v>0</v>
      </c>
      <c r="E100" s="81">
        <v>0</v>
      </c>
      <c r="F100" s="81">
        <v>0</v>
      </c>
      <c r="G100" s="81">
        <v>0</v>
      </c>
      <c r="H100" s="48"/>
      <c r="I100" s="48"/>
      <c r="J100" s="48"/>
      <c r="K100" s="48"/>
      <c r="L100" s="48"/>
      <c r="M100" s="48"/>
      <c r="N100" s="30"/>
      <c r="O100" s="30"/>
      <c r="P100" s="48"/>
      <c r="Q100" s="48"/>
    </row>
    <row r="101" spans="1:17" s="42" customFormat="1" ht="12.75" customHeight="1" x14ac:dyDescent="0.2">
      <c r="A101" s="22"/>
      <c r="B101" s="50"/>
      <c r="C101" s="23" t="s">
        <v>99</v>
      </c>
      <c r="D101" s="51">
        <v>4</v>
      </c>
      <c r="E101" s="51">
        <v>403.2</v>
      </c>
      <c r="F101" s="51">
        <v>4</v>
      </c>
      <c r="G101" s="51">
        <v>403.2</v>
      </c>
      <c r="H101" s="48"/>
      <c r="I101" s="48"/>
      <c r="J101" s="48">
        <v>2</v>
      </c>
      <c r="K101" s="48">
        <v>110</v>
      </c>
      <c r="L101" s="48"/>
      <c r="M101" s="48"/>
      <c r="N101" s="30"/>
      <c r="O101" s="30"/>
      <c r="P101" s="48"/>
      <c r="Q101" s="48"/>
    </row>
    <row r="102" spans="1:17" s="42" customFormat="1" ht="12.75" customHeight="1" x14ac:dyDescent="0.2">
      <c r="A102" s="22"/>
      <c r="B102" s="22"/>
      <c r="C102" s="23" t="s">
        <v>100</v>
      </c>
      <c r="D102" s="51">
        <v>2</v>
      </c>
      <c r="E102" s="51">
        <v>39</v>
      </c>
      <c r="F102" s="51">
        <v>2</v>
      </c>
      <c r="G102" s="51">
        <v>39</v>
      </c>
      <c r="H102" s="48">
        <v>1</v>
      </c>
      <c r="I102" s="48">
        <v>7</v>
      </c>
      <c r="J102" s="48"/>
      <c r="K102" s="48"/>
      <c r="L102" s="48"/>
      <c r="M102" s="48"/>
      <c r="N102" s="30"/>
      <c r="O102" s="30"/>
      <c r="P102" s="48"/>
      <c r="Q102" s="48"/>
    </row>
    <row r="103" spans="1:17" s="42" customFormat="1" ht="12.75" customHeight="1" x14ac:dyDescent="0.2">
      <c r="A103" s="22"/>
      <c r="B103" s="22"/>
      <c r="C103" s="23" t="s">
        <v>101</v>
      </c>
      <c r="D103" s="51">
        <v>1</v>
      </c>
      <c r="E103" s="51">
        <v>160</v>
      </c>
      <c r="F103" s="51">
        <v>1</v>
      </c>
      <c r="G103" s="51">
        <v>160</v>
      </c>
      <c r="H103" s="48"/>
      <c r="I103" s="48"/>
      <c r="J103" s="48">
        <v>3</v>
      </c>
      <c r="K103" s="48">
        <v>1018</v>
      </c>
      <c r="L103" s="48"/>
      <c r="M103" s="48"/>
      <c r="N103" s="30"/>
      <c r="O103" s="30"/>
      <c r="P103" s="48"/>
      <c r="Q103" s="48"/>
    </row>
    <row r="104" spans="1:17" s="42" customFormat="1" ht="12.75" customHeight="1" x14ac:dyDescent="0.2">
      <c r="A104" s="22"/>
      <c r="B104" s="22"/>
      <c r="C104" s="23" t="s">
        <v>102</v>
      </c>
      <c r="D104" s="81">
        <v>0</v>
      </c>
      <c r="E104" s="81">
        <v>0</v>
      </c>
      <c r="F104" s="81">
        <v>0</v>
      </c>
      <c r="G104" s="81">
        <v>0</v>
      </c>
      <c r="H104" s="48"/>
      <c r="I104" s="48"/>
      <c r="J104" s="48">
        <v>2</v>
      </c>
      <c r="K104" s="48">
        <v>175</v>
      </c>
      <c r="L104" s="48"/>
      <c r="M104" s="48"/>
      <c r="N104" s="30"/>
      <c r="O104" s="30"/>
      <c r="P104" s="48"/>
      <c r="Q104" s="48"/>
    </row>
    <row r="105" spans="1:17" s="42" customFormat="1" ht="12.75" customHeight="1" x14ac:dyDescent="0.2">
      <c r="A105" s="22"/>
      <c r="B105" s="22"/>
      <c r="C105" s="23" t="s">
        <v>103</v>
      </c>
      <c r="D105" s="81">
        <v>0</v>
      </c>
      <c r="E105" s="81">
        <v>0</v>
      </c>
      <c r="F105" s="81">
        <v>0</v>
      </c>
      <c r="G105" s="81">
        <v>0</v>
      </c>
      <c r="H105" s="48"/>
      <c r="I105" s="48"/>
      <c r="J105" s="81"/>
      <c r="K105" s="81"/>
      <c r="L105" s="48"/>
      <c r="M105" s="48"/>
      <c r="N105" s="30"/>
      <c r="O105" s="30"/>
      <c r="P105" s="48"/>
      <c r="Q105" s="48"/>
    </row>
    <row r="106" spans="1:17" s="42" customFormat="1" ht="12.75" customHeight="1" x14ac:dyDescent="0.2">
      <c r="A106" s="22"/>
      <c r="B106" s="22"/>
      <c r="C106" s="23" t="s">
        <v>104</v>
      </c>
      <c r="D106" s="81">
        <v>0</v>
      </c>
      <c r="E106" s="81">
        <v>0</v>
      </c>
      <c r="F106" s="81">
        <v>0</v>
      </c>
      <c r="G106" s="81">
        <v>0</v>
      </c>
      <c r="H106" s="48"/>
      <c r="I106" s="48"/>
      <c r="J106" s="81"/>
      <c r="K106" s="81"/>
      <c r="L106" s="48"/>
      <c r="M106" s="48"/>
      <c r="N106" s="30"/>
      <c r="O106" s="30"/>
      <c r="P106" s="48"/>
      <c r="Q106" s="48"/>
    </row>
    <row r="107" spans="1:17" s="42" customFormat="1" ht="12.75" customHeight="1" x14ac:dyDescent="0.2">
      <c r="A107" s="22"/>
      <c r="B107" s="22"/>
      <c r="C107" s="23" t="s">
        <v>105</v>
      </c>
      <c r="D107" s="81">
        <v>1</v>
      </c>
      <c r="E107" s="81">
        <v>7</v>
      </c>
      <c r="F107" s="81">
        <v>1</v>
      </c>
      <c r="G107" s="81">
        <v>7</v>
      </c>
      <c r="H107" s="48"/>
      <c r="I107" s="48"/>
      <c r="J107" s="81"/>
      <c r="K107" s="81"/>
      <c r="L107" s="48"/>
      <c r="M107" s="48"/>
      <c r="N107" s="30"/>
      <c r="O107" s="30"/>
      <c r="P107" s="48"/>
      <c r="Q107" s="48"/>
    </row>
    <row r="108" spans="1:17" s="42" customFormat="1" ht="12.75" customHeight="1" x14ac:dyDescent="0.2">
      <c r="A108" s="22"/>
      <c r="B108" s="22"/>
      <c r="C108" s="23" t="s">
        <v>106</v>
      </c>
      <c r="D108" s="81">
        <v>3</v>
      </c>
      <c r="E108" s="81">
        <v>309</v>
      </c>
      <c r="F108" s="81">
        <v>3</v>
      </c>
      <c r="G108" s="81">
        <v>309</v>
      </c>
      <c r="H108" s="48"/>
      <c r="I108" s="48"/>
      <c r="J108" s="81"/>
      <c r="K108" s="81"/>
      <c r="L108" s="48"/>
      <c r="M108" s="48"/>
      <c r="N108" s="30"/>
      <c r="O108" s="30"/>
      <c r="P108" s="48"/>
      <c r="Q108" s="48"/>
    </row>
    <row r="109" spans="1:17" s="42" customFormat="1" ht="12.75" customHeight="1" x14ac:dyDescent="0.2">
      <c r="A109" s="22"/>
      <c r="B109" s="22"/>
      <c r="C109" s="23" t="s">
        <v>30</v>
      </c>
      <c r="D109" s="80">
        <f>D98+D99+D100+D101+D102+D103+D104+D105+D106+D107+D108</f>
        <v>15</v>
      </c>
      <c r="E109" s="80">
        <f t="shared" ref="E109:Q109" si="8">E98+E99+E100+E101+E102+E103+E104+E105+E106+E107+E108</f>
        <v>1439.2</v>
      </c>
      <c r="F109" s="80">
        <f t="shared" si="8"/>
        <v>15</v>
      </c>
      <c r="G109" s="80">
        <f t="shared" si="8"/>
        <v>1439.2</v>
      </c>
      <c r="H109" s="80">
        <f t="shared" si="8"/>
        <v>1</v>
      </c>
      <c r="I109" s="80">
        <f t="shared" si="8"/>
        <v>7</v>
      </c>
      <c r="J109" s="80">
        <f t="shared" si="8"/>
        <v>10</v>
      </c>
      <c r="K109" s="80">
        <f t="shared" si="8"/>
        <v>1602</v>
      </c>
      <c r="L109" s="48">
        <f t="shared" si="8"/>
        <v>0</v>
      </c>
      <c r="M109" s="48">
        <f t="shared" si="8"/>
        <v>0</v>
      </c>
      <c r="N109" s="48">
        <f t="shared" si="8"/>
        <v>0</v>
      </c>
      <c r="O109" s="48">
        <f t="shared" si="8"/>
        <v>0</v>
      </c>
      <c r="P109" s="48">
        <f t="shared" si="8"/>
        <v>0</v>
      </c>
      <c r="Q109" s="48">
        <f t="shared" si="8"/>
        <v>0</v>
      </c>
    </row>
    <row r="110" spans="1:17" s="42" customFormat="1" ht="12.75" customHeight="1" x14ac:dyDescent="0.2">
      <c r="A110" s="22"/>
      <c r="B110" s="22"/>
      <c r="C110" s="114" t="s">
        <v>107</v>
      </c>
      <c r="D110" s="114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</row>
    <row r="111" spans="1:17" s="42" customFormat="1" ht="12.75" customHeight="1" x14ac:dyDescent="0.2">
      <c r="A111" s="22"/>
      <c r="B111" s="22"/>
      <c r="C111" s="31" t="s">
        <v>108</v>
      </c>
      <c r="D111" s="81">
        <v>0</v>
      </c>
      <c r="E111" s="81">
        <v>0</v>
      </c>
      <c r="F111" s="81">
        <v>0</v>
      </c>
      <c r="G111" s="81">
        <v>0</v>
      </c>
      <c r="H111" s="48"/>
      <c r="I111" s="48"/>
      <c r="J111" s="48">
        <v>0</v>
      </c>
      <c r="K111" s="48">
        <v>0</v>
      </c>
      <c r="L111" s="48"/>
      <c r="M111" s="48"/>
      <c r="N111" s="30"/>
      <c r="O111" s="30"/>
      <c r="P111" s="48"/>
      <c r="Q111" s="48"/>
    </row>
    <row r="112" spans="1:17" s="42" customFormat="1" ht="12.75" customHeight="1" x14ac:dyDescent="0.2">
      <c r="A112" s="22"/>
      <c r="B112" s="22"/>
      <c r="C112" s="31" t="s">
        <v>109</v>
      </c>
      <c r="D112" s="81">
        <v>0</v>
      </c>
      <c r="E112" s="81">
        <v>0</v>
      </c>
      <c r="F112" s="81">
        <v>0</v>
      </c>
      <c r="G112" s="81">
        <v>0</v>
      </c>
      <c r="H112" s="48"/>
      <c r="I112" s="48"/>
      <c r="J112" s="48">
        <v>0</v>
      </c>
      <c r="K112" s="48">
        <v>0</v>
      </c>
      <c r="L112" s="48"/>
      <c r="M112" s="48"/>
      <c r="N112" s="30"/>
      <c r="O112" s="30"/>
      <c r="P112" s="48"/>
      <c r="Q112" s="48"/>
    </row>
    <row r="113" spans="1:17" s="42" customFormat="1" ht="12.75" customHeight="1" x14ac:dyDescent="0.2">
      <c r="A113" s="22"/>
      <c r="B113" s="22"/>
      <c r="C113" s="31" t="s">
        <v>110</v>
      </c>
      <c r="D113" s="81">
        <v>0</v>
      </c>
      <c r="E113" s="81">
        <v>0</v>
      </c>
      <c r="F113" s="81">
        <v>0</v>
      </c>
      <c r="G113" s="81">
        <v>0</v>
      </c>
      <c r="H113" s="48"/>
      <c r="I113" s="48"/>
      <c r="J113" s="48"/>
      <c r="K113" s="48"/>
      <c r="L113" s="48"/>
      <c r="M113" s="48"/>
      <c r="N113" s="30"/>
      <c r="O113" s="30"/>
      <c r="P113" s="48"/>
      <c r="Q113" s="48"/>
    </row>
    <row r="114" spans="1:17" s="42" customFormat="1" ht="12.75" customHeight="1" x14ac:dyDescent="0.2">
      <c r="A114" s="22"/>
      <c r="B114" s="22"/>
      <c r="C114" s="31" t="s">
        <v>111</v>
      </c>
      <c r="D114" s="81">
        <v>1</v>
      </c>
      <c r="E114" s="81">
        <v>28.5</v>
      </c>
      <c r="F114" s="81">
        <v>1</v>
      </c>
      <c r="G114" s="81">
        <v>28.5</v>
      </c>
      <c r="H114" s="48"/>
      <c r="I114" s="48"/>
      <c r="J114" s="27">
        <v>3</v>
      </c>
      <c r="K114" s="27">
        <v>453.5</v>
      </c>
      <c r="L114" s="48"/>
      <c r="M114" s="48"/>
      <c r="N114" s="30"/>
      <c r="O114" s="30"/>
      <c r="P114" s="48"/>
      <c r="Q114" s="48"/>
    </row>
    <row r="115" spans="1:17" s="42" customFormat="1" ht="12.75" customHeight="1" x14ac:dyDescent="0.2">
      <c r="A115" s="22"/>
      <c r="B115" s="22"/>
      <c r="C115" s="31" t="s">
        <v>112</v>
      </c>
      <c r="D115" s="81">
        <v>0</v>
      </c>
      <c r="E115" s="81">
        <v>0</v>
      </c>
      <c r="F115" s="81">
        <v>0</v>
      </c>
      <c r="G115" s="81">
        <v>0</v>
      </c>
      <c r="H115" s="48"/>
      <c r="I115" s="48"/>
      <c r="J115" s="48"/>
      <c r="K115" s="48"/>
      <c r="L115" s="48"/>
      <c r="M115" s="48"/>
      <c r="N115" s="30"/>
      <c r="O115" s="30"/>
      <c r="P115" s="48"/>
      <c r="Q115" s="48"/>
    </row>
    <row r="116" spans="1:17" s="42" customFormat="1" ht="12.75" customHeight="1" x14ac:dyDescent="0.2">
      <c r="A116" s="22"/>
      <c r="B116" s="22"/>
      <c r="C116" s="31" t="s">
        <v>113</v>
      </c>
      <c r="D116" s="81">
        <v>1</v>
      </c>
      <c r="E116" s="81">
        <v>140</v>
      </c>
      <c r="F116" s="81">
        <v>1</v>
      </c>
      <c r="G116" s="81">
        <v>140</v>
      </c>
      <c r="H116" s="48"/>
      <c r="I116" s="48"/>
      <c r="J116" s="48">
        <v>1</v>
      </c>
      <c r="K116" s="48">
        <v>238</v>
      </c>
      <c r="L116" s="48"/>
      <c r="M116" s="48"/>
      <c r="N116" s="30"/>
      <c r="O116" s="30"/>
      <c r="P116" s="48"/>
      <c r="Q116" s="48"/>
    </row>
    <row r="117" spans="1:17" ht="12.75" customHeight="1" x14ac:dyDescent="0.2">
      <c r="A117" s="21"/>
      <c r="B117" s="22"/>
      <c r="C117" s="31" t="s">
        <v>114</v>
      </c>
      <c r="D117" s="81">
        <v>0</v>
      </c>
      <c r="E117" s="81">
        <v>0</v>
      </c>
      <c r="F117" s="81">
        <v>0</v>
      </c>
      <c r="G117" s="81">
        <v>0</v>
      </c>
      <c r="H117" s="48"/>
      <c r="I117" s="48"/>
      <c r="J117" s="48"/>
      <c r="K117" s="48"/>
      <c r="L117" s="18"/>
      <c r="M117" s="18"/>
      <c r="N117" s="30"/>
      <c r="O117" s="30"/>
      <c r="P117" s="18"/>
      <c r="Q117" s="18"/>
    </row>
    <row r="118" spans="1:17" ht="12.75" customHeight="1" x14ac:dyDescent="0.2">
      <c r="A118" s="21"/>
      <c r="B118" s="22"/>
      <c r="C118" s="31" t="s">
        <v>115</v>
      </c>
      <c r="D118" s="81">
        <v>1</v>
      </c>
      <c r="E118" s="81">
        <v>630</v>
      </c>
      <c r="F118" s="81">
        <v>1</v>
      </c>
      <c r="G118" s="81">
        <v>630</v>
      </c>
      <c r="H118" s="48"/>
      <c r="I118" s="48"/>
      <c r="J118" s="48"/>
      <c r="K118" s="48"/>
      <c r="L118" s="18"/>
      <c r="M118" s="18"/>
      <c r="N118" s="30"/>
      <c r="O118" s="30"/>
      <c r="P118" s="18"/>
      <c r="Q118" s="18"/>
    </row>
    <row r="119" spans="1:17" ht="12.75" customHeight="1" x14ac:dyDescent="0.2">
      <c r="A119" s="21"/>
      <c r="B119" s="22"/>
      <c r="C119" s="31" t="s">
        <v>116</v>
      </c>
      <c r="D119" s="81">
        <v>0</v>
      </c>
      <c r="E119" s="81">
        <v>0</v>
      </c>
      <c r="F119" s="81">
        <v>0</v>
      </c>
      <c r="G119" s="81">
        <v>0</v>
      </c>
      <c r="H119" s="48"/>
      <c r="I119" s="48"/>
      <c r="J119" s="48">
        <v>1</v>
      </c>
      <c r="K119" s="48">
        <v>4</v>
      </c>
      <c r="L119" s="18"/>
      <c r="M119" s="18"/>
      <c r="N119" s="30"/>
      <c r="O119" s="30"/>
      <c r="P119" s="18"/>
      <c r="Q119" s="18"/>
    </row>
    <row r="120" spans="1:17" ht="12.75" customHeight="1" x14ac:dyDescent="0.2">
      <c r="A120" s="21"/>
      <c r="B120" s="22"/>
      <c r="C120" s="31" t="s">
        <v>117</v>
      </c>
      <c r="D120" s="81">
        <v>0</v>
      </c>
      <c r="E120" s="81">
        <v>0</v>
      </c>
      <c r="F120" s="81">
        <v>0</v>
      </c>
      <c r="G120" s="81">
        <v>0</v>
      </c>
      <c r="H120" s="48"/>
      <c r="I120" s="48"/>
      <c r="J120" s="48"/>
      <c r="K120" s="48"/>
      <c r="L120" s="18"/>
      <c r="M120" s="18"/>
      <c r="N120" s="30"/>
      <c r="O120" s="30"/>
      <c r="P120" s="18"/>
      <c r="Q120" s="18"/>
    </row>
    <row r="121" spans="1:17" ht="12.75" customHeight="1" x14ac:dyDescent="0.2">
      <c r="A121" s="21"/>
      <c r="B121" s="22"/>
      <c r="C121" s="32" t="s">
        <v>118</v>
      </c>
      <c r="D121" s="81">
        <v>1</v>
      </c>
      <c r="E121" s="81">
        <v>5</v>
      </c>
      <c r="F121" s="81">
        <v>1</v>
      </c>
      <c r="G121" s="81">
        <v>5</v>
      </c>
      <c r="H121" s="48">
        <v>1</v>
      </c>
      <c r="I121" s="48">
        <v>15</v>
      </c>
      <c r="J121" s="48">
        <v>1</v>
      </c>
      <c r="K121" s="48">
        <v>5</v>
      </c>
      <c r="L121" s="18"/>
      <c r="M121" s="18"/>
      <c r="N121" s="30"/>
      <c r="O121" s="30"/>
      <c r="P121" s="18"/>
      <c r="Q121" s="18"/>
    </row>
    <row r="122" spans="1:17" ht="12.75" customHeight="1" x14ac:dyDescent="0.2">
      <c r="A122" s="21"/>
      <c r="B122" s="22"/>
      <c r="C122" s="31" t="s">
        <v>119</v>
      </c>
      <c r="D122" s="81">
        <v>0</v>
      </c>
      <c r="E122" s="81">
        <v>0</v>
      </c>
      <c r="F122" s="81">
        <v>0</v>
      </c>
      <c r="G122" s="81">
        <v>0</v>
      </c>
      <c r="H122" s="48"/>
      <c r="I122" s="48"/>
      <c r="J122" s="48"/>
      <c r="K122" s="48"/>
      <c r="L122" s="18"/>
      <c r="M122" s="18"/>
      <c r="N122" s="30"/>
      <c r="O122" s="30"/>
      <c r="P122" s="18"/>
      <c r="Q122" s="18"/>
    </row>
    <row r="123" spans="1:17" ht="12.75" customHeight="1" x14ac:dyDescent="0.2">
      <c r="A123" s="21"/>
      <c r="B123" s="22"/>
      <c r="C123" s="24" t="s">
        <v>30</v>
      </c>
      <c r="D123" s="49">
        <f>D111+D112+D113+D114+D115+D116+D117+D118+D119+D120+D121+D122</f>
        <v>4</v>
      </c>
      <c r="E123" s="49">
        <f t="shared" ref="E123:Q123" si="9">E111+E112+E113+E114+E115+E116+E117+E118+E119+E120+E121+E122</f>
        <v>803.5</v>
      </c>
      <c r="F123" s="49">
        <f t="shared" si="9"/>
        <v>4</v>
      </c>
      <c r="G123" s="49">
        <f t="shared" si="9"/>
        <v>803.5</v>
      </c>
      <c r="H123" s="49">
        <f t="shared" si="9"/>
        <v>1</v>
      </c>
      <c r="I123" s="49">
        <f t="shared" si="9"/>
        <v>15</v>
      </c>
      <c r="J123" s="49">
        <f t="shared" si="9"/>
        <v>6</v>
      </c>
      <c r="K123" s="49">
        <f t="shared" si="9"/>
        <v>700.5</v>
      </c>
      <c r="L123" s="18">
        <f t="shared" si="9"/>
        <v>0</v>
      </c>
      <c r="M123" s="18">
        <f t="shared" si="9"/>
        <v>0</v>
      </c>
      <c r="N123" s="18">
        <f t="shared" si="9"/>
        <v>0</v>
      </c>
      <c r="O123" s="18">
        <f t="shared" si="9"/>
        <v>0</v>
      </c>
      <c r="P123" s="18">
        <f t="shared" si="9"/>
        <v>0</v>
      </c>
      <c r="Q123" s="18">
        <f t="shared" si="9"/>
        <v>0</v>
      </c>
    </row>
    <row r="124" spans="1:17" ht="25.5" customHeight="1" x14ac:dyDescent="0.2">
      <c r="A124" s="33"/>
      <c r="B124" s="34"/>
      <c r="C124" s="35" t="s">
        <v>120</v>
      </c>
      <c r="D124" s="53">
        <f>D24+D32+D46+D57+D64+D72+D85+D96+D109+D123</f>
        <v>74</v>
      </c>
      <c r="E124" s="53">
        <f t="shared" ref="E124:Q124" si="10">E24+E32+E46+E57+E64+E72+E85+E96+E109+E123</f>
        <v>24750.799999999999</v>
      </c>
      <c r="F124" s="53">
        <f t="shared" si="10"/>
        <v>74</v>
      </c>
      <c r="G124" s="53">
        <f t="shared" si="10"/>
        <v>13844.800000000001</v>
      </c>
      <c r="H124" s="53">
        <f t="shared" si="10"/>
        <v>5</v>
      </c>
      <c r="I124" s="53">
        <f t="shared" si="10"/>
        <v>428</v>
      </c>
      <c r="J124" s="53">
        <f t="shared" si="10"/>
        <v>87</v>
      </c>
      <c r="K124" s="53">
        <f t="shared" si="10"/>
        <v>13080.300000000001</v>
      </c>
      <c r="L124" s="36">
        <f t="shared" si="10"/>
        <v>0</v>
      </c>
      <c r="M124" s="36">
        <f t="shared" si="10"/>
        <v>0</v>
      </c>
      <c r="N124" s="36">
        <f t="shared" si="10"/>
        <v>0</v>
      </c>
      <c r="O124" s="36">
        <f t="shared" si="10"/>
        <v>0</v>
      </c>
      <c r="P124" s="36">
        <f t="shared" si="10"/>
        <v>0</v>
      </c>
      <c r="Q124" s="36">
        <f t="shared" si="10"/>
        <v>0</v>
      </c>
    </row>
    <row r="125" spans="1:17" s="42" customFormat="1" x14ac:dyDescent="0.2">
      <c r="A125" s="37" t="s">
        <v>121</v>
      </c>
      <c r="B125" s="93" t="s">
        <v>122</v>
      </c>
      <c r="C125" s="94"/>
      <c r="D125" s="38">
        <f t="shared" ref="D125:Q125" si="11">SUM(D124:D124)</f>
        <v>74</v>
      </c>
      <c r="E125" s="39">
        <f t="shared" si="11"/>
        <v>24750.799999999999</v>
      </c>
      <c r="F125" s="38">
        <f t="shared" si="11"/>
        <v>74</v>
      </c>
      <c r="G125" s="39">
        <f t="shared" si="11"/>
        <v>13844.800000000001</v>
      </c>
      <c r="H125" s="38">
        <f t="shared" si="11"/>
        <v>5</v>
      </c>
      <c r="I125" s="39">
        <f t="shared" si="11"/>
        <v>428</v>
      </c>
      <c r="J125" s="38">
        <f t="shared" si="11"/>
        <v>87</v>
      </c>
      <c r="K125" s="39">
        <f t="shared" si="11"/>
        <v>13080.300000000001</v>
      </c>
      <c r="L125" s="40">
        <f t="shared" si="11"/>
        <v>0</v>
      </c>
      <c r="M125" s="41">
        <f t="shared" si="11"/>
        <v>0</v>
      </c>
      <c r="N125" s="40">
        <f t="shared" si="11"/>
        <v>0</v>
      </c>
      <c r="O125" s="41">
        <f t="shared" si="11"/>
        <v>0</v>
      </c>
      <c r="P125" s="40">
        <f t="shared" si="11"/>
        <v>0</v>
      </c>
      <c r="Q125" s="41">
        <f t="shared" si="11"/>
        <v>0</v>
      </c>
    </row>
    <row r="126" spans="1:17" x14ac:dyDescent="0.2">
      <c r="D126" s="54"/>
    </row>
    <row r="128" spans="1:17" x14ac:dyDescent="0.2">
      <c r="F128" s="45"/>
      <c r="G128" s="45"/>
    </row>
    <row r="130" spans="4:11" x14ac:dyDescent="0.2">
      <c r="D130" s="43"/>
      <c r="E130" s="44"/>
      <c r="F130" s="10"/>
      <c r="J130" s="44"/>
      <c r="K130" s="44"/>
    </row>
    <row r="132" spans="4:11" x14ac:dyDescent="0.2">
      <c r="F132" s="44"/>
    </row>
    <row r="137" spans="4:11" ht="15" customHeight="1" x14ac:dyDescent="0.2"/>
    <row r="138" spans="4:11" ht="15" customHeight="1" x14ac:dyDescent="0.2"/>
    <row r="139" spans="4:11" ht="15" customHeight="1" x14ac:dyDescent="0.2"/>
    <row r="140" spans="4:11" ht="15" customHeight="1" x14ac:dyDescent="0.2"/>
    <row r="141" spans="4:11" ht="15" customHeight="1" x14ac:dyDescent="0.2"/>
    <row r="142" spans="4:11" ht="15" customHeight="1" x14ac:dyDescent="0.2"/>
    <row r="143" spans="4:11" ht="15" customHeight="1" x14ac:dyDescent="0.2"/>
    <row r="144" spans="4:11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</sheetData>
  <mergeCells count="33">
    <mergeCell ref="B7:M7"/>
    <mergeCell ref="I1:L1"/>
    <mergeCell ref="I2:L2"/>
    <mergeCell ref="I3:L3"/>
    <mergeCell ref="I5:L5"/>
    <mergeCell ref="I6:L6"/>
    <mergeCell ref="B8:M8"/>
    <mergeCell ref="B9:M9"/>
    <mergeCell ref="D13:E13"/>
    <mergeCell ref="F13:G13"/>
    <mergeCell ref="H13:I13"/>
    <mergeCell ref="J13:K13"/>
    <mergeCell ref="L13:M13"/>
    <mergeCell ref="C65:D65"/>
    <mergeCell ref="N13:O13"/>
    <mergeCell ref="P13:Q13"/>
    <mergeCell ref="D14:E14"/>
    <mergeCell ref="F14:G14"/>
    <mergeCell ref="H14:I14"/>
    <mergeCell ref="J14:K14"/>
    <mergeCell ref="L14:M14"/>
    <mergeCell ref="N14:O14"/>
    <mergeCell ref="P14:Q14"/>
    <mergeCell ref="C16:D16"/>
    <mergeCell ref="C25:D25"/>
    <mergeCell ref="C33:D33"/>
    <mergeCell ref="C47:D47"/>
    <mergeCell ref="C58:D58"/>
    <mergeCell ref="C73:D73"/>
    <mergeCell ref="C86:D86"/>
    <mergeCell ref="C97:D97"/>
    <mergeCell ref="C110:D110"/>
    <mergeCell ref="B125:C125"/>
  </mergeCells>
  <pageMargins left="0.75" right="0.75" top="1" bottom="1" header="0.5" footer="0.5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topLeftCell="C19" zoomScaleNormal="100" workbookViewId="0">
      <pane ySplit="1" topLeftCell="A128" activePane="bottomLeft" state="frozen"/>
      <selection activeCell="B19" sqref="B19"/>
      <selection pane="bottomLeft" activeCell="F139" sqref="F139"/>
    </sheetView>
  </sheetViews>
  <sheetFormatPr defaultRowHeight="12.75" x14ac:dyDescent="0.2"/>
  <cols>
    <col min="1" max="1" width="29.140625" style="1" customWidth="1"/>
    <col min="2" max="2" width="24.42578125" style="1" customWidth="1"/>
    <col min="3" max="3" width="26.140625" style="1" customWidth="1"/>
    <col min="4" max="4" width="13.28515625" style="2" customWidth="1"/>
    <col min="5" max="5" width="11.5703125" style="2" customWidth="1"/>
    <col min="6" max="6" width="11.140625" style="2" customWidth="1"/>
    <col min="7" max="7" width="11.7109375" style="2" customWidth="1"/>
    <col min="8" max="8" width="12" style="2" customWidth="1"/>
    <col min="9" max="10" width="11.140625" style="2" customWidth="1"/>
    <col min="11" max="11" width="12.85546875" style="2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2:15" ht="15.75" x14ac:dyDescent="0.25">
      <c r="I1" s="110"/>
      <c r="J1" s="110"/>
      <c r="K1" s="110"/>
      <c r="L1" s="110"/>
      <c r="M1" s="3" t="s">
        <v>0</v>
      </c>
      <c r="N1" s="3"/>
    </row>
    <row r="2" spans="2:15" ht="15.75" x14ac:dyDescent="0.25">
      <c r="B2" s="1" t="s">
        <v>1</v>
      </c>
      <c r="I2" s="110"/>
      <c r="J2" s="110"/>
      <c r="K2" s="110"/>
      <c r="L2" s="110"/>
      <c r="M2" s="3" t="s">
        <v>2</v>
      </c>
      <c r="N2" s="3"/>
      <c r="O2" s="3"/>
    </row>
    <row r="3" spans="2:15" ht="15.75" x14ac:dyDescent="0.25">
      <c r="I3" s="110"/>
      <c r="J3" s="110"/>
      <c r="K3" s="110"/>
      <c r="L3" s="110"/>
      <c r="M3" s="3" t="s">
        <v>3</v>
      </c>
      <c r="N3" s="3"/>
      <c r="O3" s="3"/>
    </row>
    <row r="4" spans="2:15" ht="15.75" x14ac:dyDescent="0.25">
      <c r="I4" s="4"/>
      <c r="J4" s="4"/>
      <c r="K4" s="4"/>
      <c r="L4" s="5"/>
      <c r="M4" s="3" t="s">
        <v>4</v>
      </c>
      <c r="N4" s="3"/>
      <c r="O4" s="3"/>
    </row>
    <row r="5" spans="2:15" ht="15.75" x14ac:dyDescent="0.25">
      <c r="I5" s="110"/>
      <c r="J5" s="110"/>
      <c r="K5" s="110"/>
      <c r="L5" s="110"/>
      <c r="M5" s="3" t="s">
        <v>5</v>
      </c>
      <c r="N5" s="3"/>
      <c r="O5" s="3"/>
    </row>
    <row r="6" spans="2:15" ht="15.75" x14ac:dyDescent="0.25">
      <c r="I6" s="110"/>
      <c r="J6" s="110"/>
      <c r="K6" s="110"/>
      <c r="L6" s="110"/>
      <c r="O6" s="3"/>
    </row>
    <row r="7" spans="2:15" ht="15.75" x14ac:dyDescent="0.25">
      <c r="I7" s="110"/>
      <c r="J7" s="110"/>
      <c r="K7" s="110"/>
      <c r="L7" s="110"/>
    </row>
    <row r="8" spans="2:15" ht="15.75" x14ac:dyDescent="0.25">
      <c r="I8" s="4"/>
      <c r="J8" s="4"/>
      <c r="K8" s="4"/>
    </row>
    <row r="9" spans="2:15" ht="12.75" customHeight="1" x14ac:dyDescent="0.2"/>
    <row r="10" spans="2:15" ht="12.75" customHeight="1" x14ac:dyDescent="0.25"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</row>
    <row r="11" spans="2:15" ht="15.75" x14ac:dyDescent="0.25"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</row>
    <row r="12" spans="2:15" ht="15.75" x14ac:dyDescent="0.25">
      <c r="B12" s="6"/>
      <c r="C12" s="6"/>
      <c r="D12" s="7"/>
      <c r="E12" s="7"/>
      <c r="F12" s="7"/>
      <c r="G12" s="7"/>
      <c r="H12" s="7"/>
      <c r="I12" s="7"/>
      <c r="J12" s="7"/>
      <c r="K12" s="8"/>
      <c r="L12" s="9"/>
      <c r="M12" s="9"/>
    </row>
    <row r="13" spans="2:15" ht="13.5" thickBot="1" x14ac:dyDescent="0.25"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</row>
    <row r="14" spans="2:15" ht="16.5" thickBot="1" x14ac:dyDescent="0.3">
      <c r="B14" s="111" t="s">
        <v>6</v>
      </c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3"/>
    </row>
    <row r="15" spans="2:15" x14ac:dyDescent="0.2"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</row>
    <row r="16" spans="2:15" x14ac:dyDescent="0.2">
      <c r="B16" s="9"/>
      <c r="C16" s="9"/>
      <c r="D16" s="10"/>
      <c r="E16" s="10"/>
      <c r="F16" s="10"/>
      <c r="G16" s="10"/>
      <c r="H16" s="10"/>
      <c r="I16" s="10"/>
      <c r="J16" s="10"/>
      <c r="K16" s="10"/>
      <c r="L16" s="9"/>
      <c r="M16" s="9"/>
    </row>
    <row r="18" spans="1:17" ht="13.5" thickBot="1" x14ac:dyDescent="0.25"/>
    <row r="19" spans="1:17" ht="127.5" customHeight="1" thickTop="1" thickBot="1" x14ac:dyDescent="0.25">
      <c r="A19" s="11" t="s">
        <v>7</v>
      </c>
      <c r="B19" s="11" t="s">
        <v>8</v>
      </c>
      <c r="C19" s="12" t="s">
        <v>9</v>
      </c>
      <c r="D19" s="122" t="s">
        <v>10</v>
      </c>
      <c r="E19" s="122"/>
      <c r="F19" s="122" t="s">
        <v>11</v>
      </c>
      <c r="G19" s="122"/>
      <c r="H19" s="125" t="s">
        <v>12</v>
      </c>
      <c r="I19" s="126"/>
      <c r="J19" s="123" t="s">
        <v>13</v>
      </c>
      <c r="K19" s="124"/>
      <c r="L19" s="95" t="s">
        <v>14</v>
      </c>
      <c r="M19" s="96"/>
      <c r="N19" s="95" t="s">
        <v>15</v>
      </c>
      <c r="O19" s="96"/>
      <c r="P19" s="95" t="s">
        <v>16</v>
      </c>
      <c r="Q19" s="96"/>
    </row>
    <row r="20" spans="1:17" ht="13.5" thickTop="1" x14ac:dyDescent="0.2">
      <c r="A20" s="13">
        <v>1</v>
      </c>
      <c r="B20" s="14">
        <v>2</v>
      </c>
      <c r="C20" s="15">
        <v>3</v>
      </c>
      <c r="D20" s="115">
        <v>4</v>
      </c>
      <c r="E20" s="116"/>
      <c r="F20" s="117">
        <v>5</v>
      </c>
      <c r="G20" s="118"/>
      <c r="H20" s="119">
        <v>6</v>
      </c>
      <c r="I20" s="118"/>
      <c r="J20" s="119">
        <v>7</v>
      </c>
      <c r="K20" s="118"/>
      <c r="L20" s="120">
        <v>8</v>
      </c>
      <c r="M20" s="121"/>
      <c r="N20" s="120">
        <v>9</v>
      </c>
      <c r="O20" s="121"/>
      <c r="P20" s="120">
        <v>10</v>
      </c>
      <c r="Q20" s="121"/>
    </row>
    <row r="21" spans="1:17" ht="12.75" customHeight="1" x14ac:dyDescent="0.2">
      <c r="A21" s="16"/>
      <c r="B21" s="16"/>
      <c r="C21" s="16"/>
      <c r="D21" s="17" t="s">
        <v>17</v>
      </c>
      <c r="E21" s="17" t="s">
        <v>18</v>
      </c>
      <c r="F21" s="17" t="s">
        <v>17</v>
      </c>
      <c r="G21" s="17" t="s">
        <v>18</v>
      </c>
      <c r="H21" s="17" t="s">
        <v>17</v>
      </c>
      <c r="I21" s="17" t="s">
        <v>18</v>
      </c>
      <c r="J21" s="17" t="s">
        <v>17</v>
      </c>
      <c r="K21" s="17" t="s">
        <v>18</v>
      </c>
      <c r="L21" s="18" t="s">
        <v>17</v>
      </c>
      <c r="M21" s="18" t="s">
        <v>19</v>
      </c>
      <c r="N21" s="18" t="s">
        <v>17</v>
      </c>
      <c r="O21" s="18" t="s">
        <v>19</v>
      </c>
      <c r="P21" s="18" t="s">
        <v>17</v>
      </c>
      <c r="Q21" s="18" t="s">
        <v>19</v>
      </c>
    </row>
    <row r="22" spans="1:17" ht="28.5" customHeight="1" x14ac:dyDescent="0.25">
      <c r="A22" s="19" t="s">
        <v>20</v>
      </c>
      <c r="B22" s="20" t="s">
        <v>21</v>
      </c>
      <c r="C22" s="102" t="s">
        <v>22</v>
      </c>
      <c r="D22" s="103"/>
      <c r="E22" s="17"/>
      <c r="F22" s="17"/>
      <c r="G22" s="17"/>
      <c r="H22" s="17"/>
      <c r="I22" s="17"/>
      <c r="J22" s="17"/>
      <c r="K22" s="17"/>
      <c r="L22" s="18"/>
      <c r="M22" s="18"/>
      <c r="N22" s="18"/>
      <c r="O22" s="18"/>
      <c r="P22" s="18"/>
      <c r="Q22" s="18"/>
    </row>
    <row r="23" spans="1:17" s="42" customFormat="1" ht="12.75" customHeight="1" x14ac:dyDescent="0.2">
      <c r="A23" s="22"/>
      <c r="B23" s="22"/>
      <c r="C23" s="23" t="s">
        <v>23</v>
      </c>
      <c r="D23" s="85">
        <v>38</v>
      </c>
      <c r="E23" s="85">
        <v>189.5</v>
      </c>
      <c r="F23" s="85">
        <v>38</v>
      </c>
      <c r="G23" s="85">
        <v>189.5</v>
      </c>
      <c r="H23" s="85"/>
      <c r="I23" s="85"/>
      <c r="J23" s="86">
        <v>28</v>
      </c>
      <c r="K23" s="86">
        <v>151.55000000000001</v>
      </c>
      <c r="L23" s="48"/>
      <c r="M23" s="48"/>
      <c r="N23" s="48"/>
      <c r="O23" s="48"/>
      <c r="P23" s="48"/>
      <c r="Q23" s="48"/>
    </row>
    <row r="24" spans="1:17" s="42" customFormat="1" ht="12.75" customHeight="1" x14ac:dyDescent="0.2">
      <c r="A24" s="22"/>
      <c r="B24" s="22"/>
      <c r="C24" s="23" t="s">
        <v>24</v>
      </c>
      <c r="D24" s="29"/>
      <c r="E24" s="29"/>
      <c r="F24" s="29"/>
      <c r="G24" s="29"/>
      <c r="H24" s="29"/>
      <c r="I24" s="29"/>
      <c r="J24" s="29"/>
      <c r="K24" s="29"/>
      <c r="L24" s="48"/>
      <c r="M24" s="48"/>
      <c r="N24" s="48"/>
      <c r="O24" s="48"/>
      <c r="P24" s="48"/>
      <c r="Q24" s="48"/>
    </row>
    <row r="25" spans="1:17" s="42" customFormat="1" ht="12.75" customHeight="1" x14ac:dyDescent="0.2">
      <c r="A25" s="22"/>
      <c r="B25" s="22"/>
      <c r="C25" s="23" t="s">
        <v>25</v>
      </c>
      <c r="D25" s="29"/>
      <c r="E25" s="29"/>
      <c r="F25" s="29"/>
      <c r="G25" s="29"/>
      <c r="H25" s="29"/>
      <c r="I25" s="29"/>
      <c r="J25" s="29"/>
      <c r="K25" s="29"/>
      <c r="L25" s="48"/>
      <c r="M25" s="48"/>
      <c r="N25" s="48"/>
      <c r="O25" s="48"/>
      <c r="P25" s="48"/>
      <c r="Q25" s="48"/>
    </row>
    <row r="26" spans="1:17" s="42" customFormat="1" ht="12.75" customHeight="1" x14ac:dyDescent="0.2">
      <c r="A26" s="22"/>
      <c r="B26" s="22"/>
      <c r="C26" s="23" t="s">
        <v>26</v>
      </c>
      <c r="D26" s="29"/>
      <c r="E26" s="29"/>
      <c r="F26" s="29"/>
      <c r="G26" s="29"/>
      <c r="H26" s="29"/>
      <c r="I26" s="29"/>
      <c r="J26" s="29"/>
      <c r="K26" s="29"/>
      <c r="L26" s="48"/>
      <c r="M26" s="48"/>
      <c r="N26" s="48"/>
      <c r="O26" s="48"/>
      <c r="P26" s="48"/>
      <c r="Q26" s="48"/>
    </row>
    <row r="27" spans="1:17" s="42" customFormat="1" ht="12.75" customHeight="1" x14ac:dyDescent="0.2">
      <c r="A27" s="22"/>
      <c r="B27" s="22"/>
      <c r="C27" s="23" t="s">
        <v>27</v>
      </c>
      <c r="D27" s="29"/>
      <c r="E27" s="29"/>
      <c r="F27" s="29"/>
      <c r="G27" s="29"/>
      <c r="H27" s="29"/>
      <c r="I27" s="29"/>
      <c r="J27" s="29"/>
      <c r="K27" s="29"/>
      <c r="L27" s="48"/>
      <c r="M27" s="48"/>
      <c r="N27" s="48"/>
      <c r="O27" s="48"/>
      <c r="P27" s="48"/>
      <c r="Q27" s="48"/>
    </row>
    <row r="28" spans="1:17" s="42" customFormat="1" ht="12.75" customHeight="1" x14ac:dyDescent="0.2">
      <c r="A28" s="22"/>
      <c r="B28" s="22"/>
      <c r="C28" s="23" t="s">
        <v>28</v>
      </c>
      <c r="D28" s="85">
        <v>3</v>
      </c>
      <c r="E28" s="85">
        <v>10</v>
      </c>
      <c r="F28" s="85">
        <v>3</v>
      </c>
      <c r="G28" s="85">
        <v>10</v>
      </c>
      <c r="H28" s="85"/>
      <c r="I28" s="85"/>
      <c r="J28" s="85">
        <v>5</v>
      </c>
      <c r="K28" s="85">
        <v>42.5</v>
      </c>
      <c r="L28" s="48"/>
      <c r="M28" s="48"/>
      <c r="N28" s="48"/>
      <c r="O28" s="48"/>
      <c r="P28" s="48"/>
      <c r="Q28" s="48"/>
    </row>
    <row r="29" spans="1:17" s="42" customFormat="1" ht="12.75" customHeight="1" x14ac:dyDescent="0.2">
      <c r="A29" s="22"/>
      <c r="B29" s="22"/>
      <c r="C29" s="23" t="s">
        <v>29</v>
      </c>
      <c r="D29" s="85">
        <v>53</v>
      </c>
      <c r="E29" s="85">
        <v>253.22499999999999</v>
      </c>
      <c r="F29" s="85">
        <v>53</v>
      </c>
      <c r="G29" s="85">
        <v>253.22499999999999</v>
      </c>
      <c r="H29" s="85"/>
      <c r="I29" s="85"/>
      <c r="J29" s="85">
        <v>74</v>
      </c>
      <c r="K29" s="85">
        <v>343.6</v>
      </c>
      <c r="L29" s="48"/>
      <c r="M29" s="48"/>
      <c r="N29" s="48"/>
      <c r="O29" s="48"/>
      <c r="P29" s="48"/>
      <c r="Q29" s="48"/>
    </row>
    <row r="30" spans="1:17" s="42" customFormat="1" ht="12.75" customHeight="1" x14ac:dyDescent="0.2">
      <c r="A30" s="22"/>
      <c r="B30" s="22"/>
      <c r="C30" s="25" t="s">
        <v>30</v>
      </c>
      <c r="D30" s="48">
        <f>D23+D24+D25+D26+D27+D28+D29</f>
        <v>94</v>
      </c>
      <c r="E30" s="48">
        <f t="shared" ref="E30:Q30" si="0">E23+E24+E25+E26+E27+E28+E29</f>
        <v>452.72500000000002</v>
      </c>
      <c r="F30" s="48">
        <f t="shared" si="0"/>
        <v>94</v>
      </c>
      <c r="G30" s="48">
        <f t="shared" si="0"/>
        <v>452.72500000000002</v>
      </c>
      <c r="H30" s="48">
        <f t="shared" si="0"/>
        <v>0</v>
      </c>
      <c r="I30" s="48">
        <f t="shared" si="0"/>
        <v>0</v>
      </c>
      <c r="J30" s="48">
        <f t="shared" si="0"/>
        <v>107</v>
      </c>
      <c r="K30" s="48">
        <f t="shared" si="0"/>
        <v>537.65000000000009</v>
      </c>
      <c r="L30" s="48">
        <f t="shared" si="0"/>
        <v>0</v>
      </c>
      <c r="M30" s="48">
        <f t="shared" si="0"/>
        <v>0</v>
      </c>
      <c r="N30" s="48">
        <f t="shared" si="0"/>
        <v>0</v>
      </c>
      <c r="O30" s="48">
        <f t="shared" si="0"/>
        <v>0</v>
      </c>
      <c r="P30" s="48">
        <f t="shared" si="0"/>
        <v>0</v>
      </c>
      <c r="Q30" s="48">
        <f t="shared" si="0"/>
        <v>0</v>
      </c>
    </row>
    <row r="31" spans="1:17" s="42" customFormat="1" ht="12.75" customHeight="1" x14ac:dyDescent="0.2">
      <c r="A31" s="22"/>
      <c r="B31" s="22"/>
      <c r="C31" s="114" t="s">
        <v>31</v>
      </c>
      <c r="D31" s="114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</row>
    <row r="32" spans="1:17" s="42" customFormat="1" ht="12.75" customHeight="1" x14ac:dyDescent="0.2">
      <c r="A32" s="22"/>
      <c r="B32" s="22"/>
      <c r="C32" s="23" t="s">
        <v>32</v>
      </c>
      <c r="D32" s="83">
        <v>9</v>
      </c>
      <c r="E32" s="83">
        <v>64</v>
      </c>
      <c r="F32" s="83">
        <v>9</v>
      </c>
      <c r="G32" s="83">
        <v>64.5</v>
      </c>
      <c r="H32" s="83"/>
      <c r="I32" s="17"/>
      <c r="J32" s="87">
        <v>9</v>
      </c>
      <c r="K32" s="88">
        <v>61.6</v>
      </c>
      <c r="L32" s="48"/>
      <c r="M32" s="48"/>
      <c r="N32" s="48"/>
      <c r="O32" s="48"/>
      <c r="P32" s="48"/>
      <c r="Q32" s="48"/>
    </row>
    <row r="33" spans="1:17" s="42" customFormat="1" ht="12.75" customHeight="1" x14ac:dyDescent="0.2">
      <c r="A33" s="22"/>
      <c r="B33" s="22"/>
      <c r="C33" s="23" t="s">
        <v>33</v>
      </c>
      <c r="D33" s="83"/>
      <c r="E33" s="83"/>
      <c r="F33" s="83"/>
      <c r="G33" s="83"/>
      <c r="H33" s="83"/>
      <c r="I33" s="17"/>
      <c r="J33" s="87"/>
      <c r="K33" s="88"/>
      <c r="L33" s="48"/>
      <c r="M33" s="48"/>
      <c r="N33" s="48"/>
      <c r="O33" s="48"/>
      <c r="P33" s="48"/>
      <c r="Q33" s="48"/>
    </row>
    <row r="34" spans="1:17" s="42" customFormat="1" ht="12.75" customHeight="1" x14ac:dyDescent="0.2">
      <c r="A34" s="22"/>
      <c r="B34" s="22"/>
      <c r="C34" s="23" t="s">
        <v>34</v>
      </c>
      <c r="D34" s="83">
        <v>4</v>
      </c>
      <c r="E34" s="83">
        <v>14.6</v>
      </c>
      <c r="F34" s="83">
        <v>2</v>
      </c>
      <c r="G34" s="83">
        <v>19.8</v>
      </c>
      <c r="H34" s="83"/>
      <c r="I34" s="17"/>
      <c r="J34" s="87">
        <v>12</v>
      </c>
      <c r="K34" s="88">
        <v>51.78</v>
      </c>
      <c r="L34" s="30"/>
      <c r="M34" s="48"/>
      <c r="N34" s="48"/>
      <c r="O34" s="48"/>
      <c r="P34" s="48"/>
      <c r="Q34" s="48"/>
    </row>
    <row r="35" spans="1:17" s="42" customFormat="1" ht="12.75" customHeight="1" x14ac:dyDescent="0.2">
      <c r="A35" s="22"/>
      <c r="B35" s="22"/>
      <c r="C35" s="23" t="s">
        <v>35</v>
      </c>
      <c r="D35" s="83">
        <v>3</v>
      </c>
      <c r="E35" s="83">
        <v>36</v>
      </c>
      <c r="F35" s="83">
        <v>3</v>
      </c>
      <c r="G35" s="83">
        <v>36</v>
      </c>
      <c r="H35" s="83"/>
      <c r="I35" s="17"/>
      <c r="J35" s="87">
        <v>3</v>
      </c>
      <c r="K35" s="89">
        <v>20.9</v>
      </c>
      <c r="L35" s="48"/>
      <c r="M35" s="48"/>
      <c r="N35" s="48"/>
      <c r="O35" s="48"/>
      <c r="P35" s="48"/>
      <c r="Q35" s="48"/>
    </row>
    <row r="36" spans="1:17" s="42" customFormat="1" ht="12.75" customHeight="1" x14ac:dyDescent="0.2">
      <c r="A36" s="22"/>
      <c r="B36" s="22"/>
      <c r="C36" s="23" t="s">
        <v>36</v>
      </c>
      <c r="D36" s="83">
        <v>1</v>
      </c>
      <c r="E36" s="83">
        <v>4</v>
      </c>
      <c r="F36" s="83"/>
      <c r="G36" s="83"/>
      <c r="H36" s="83"/>
      <c r="I36" s="17"/>
      <c r="J36" s="87">
        <v>3</v>
      </c>
      <c r="K36" s="88">
        <v>20</v>
      </c>
      <c r="L36" s="48"/>
      <c r="M36" s="48"/>
      <c r="N36" s="48"/>
      <c r="O36" s="48"/>
      <c r="P36" s="48"/>
      <c r="Q36" s="48"/>
    </row>
    <row r="37" spans="1:17" s="42" customFormat="1" ht="12.75" customHeight="1" x14ac:dyDescent="0.2">
      <c r="A37" s="22"/>
      <c r="B37" s="22"/>
      <c r="C37" s="23" t="s">
        <v>37</v>
      </c>
      <c r="D37" s="83"/>
      <c r="E37" s="83"/>
      <c r="F37" s="83"/>
      <c r="G37" s="83"/>
      <c r="H37" s="83"/>
      <c r="I37" s="17"/>
      <c r="J37" s="84"/>
      <c r="K37" s="84"/>
      <c r="L37" s="48"/>
      <c r="M37" s="48"/>
      <c r="N37" s="48"/>
      <c r="O37" s="48"/>
      <c r="P37" s="48"/>
      <c r="Q37" s="48"/>
    </row>
    <row r="38" spans="1:17" s="42" customFormat="1" ht="12.75" customHeight="1" x14ac:dyDescent="0.2">
      <c r="A38" s="22"/>
      <c r="B38" s="22"/>
      <c r="C38" s="25" t="s">
        <v>30</v>
      </c>
      <c r="D38" s="30">
        <f>SUM(D32:D37)</f>
        <v>17</v>
      </c>
      <c r="E38" s="30">
        <f>SUM(E32:E37)</f>
        <v>118.6</v>
      </c>
      <c r="F38" s="30">
        <f>SUM(F32:F37)</f>
        <v>14</v>
      </c>
      <c r="G38" s="30">
        <f>SUM(G32:G37)</f>
        <v>120.3</v>
      </c>
      <c r="H38" s="48">
        <f t="shared" ref="H38:Q38" si="1">H32+H33+H34+H35+H36+H37</f>
        <v>0</v>
      </c>
      <c r="I38" s="48">
        <f t="shared" si="1"/>
        <v>0</v>
      </c>
      <c r="J38" s="48">
        <f t="shared" si="1"/>
        <v>27</v>
      </c>
      <c r="K38" s="48">
        <f t="shared" si="1"/>
        <v>154.28</v>
      </c>
      <c r="L38" s="48">
        <f t="shared" si="1"/>
        <v>0</v>
      </c>
      <c r="M38" s="48">
        <f t="shared" si="1"/>
        <v>0</v>
      </c>
      <c r="N38" s="48">
        <f t="shared" si="1"/>
        <v>0</v>
      </c>
      <c r="O38" s="48">
        <f t="shared" si="1"/>
        <v>0</v>
      </c>
      <c r="P38" s="48">
        <f t="shared" si="1"/>
        <v>0</v>
      </c>
      <c r="Q38" s="48">
        <f t="shared" si="1"/>
        <v>0</v>
      </c>
    </row>
    <row r="39" spans="1:17" s="42" customFormat="1" ht="12.75" customHeight="1" x14ac:dyDescent="0.2">
      <c r="A39" s="22"/>
      <c r="B39" s="22"/>
      <c r="C39" s="114" t="s">
        <v>38</v>
      </c>
      <c r="D39" s="114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</row>
    <row r="40" spans="1:17" s="42" customFormat="1" ht="12.75" customHeight="1" x14ac:dyDescent="0.2">
      <c r="A40" s="22"/>
      <c r="B40" s="22"/>
      <c r="C40" s="23" t="s">
        <v>39</v>
      </c>
      <c r="D40" s="83">
        <v>5</v>
      </c>
      <c r="E40" s="83">
        <v>14.8</v>
      </c>
      <c r="F40" s="83">
        <v>4</v>
      </c>
      <c r="G40" s="83">
        <v>9.3000000000000007</v>
      </c>
      <c r="H40" s="83"/>
      <c r="I40" s="83"/>
      <c r="J40" s="83">
        <v>6</v>
      </c>
      <c r="K40" s="83">
        <v>17.5</v>
      </c>
      <c r="L40" s="48"/>
      <c r="M40" s="48"/>
      <c r="N40" s="48"/>
      <c r="O40" s="48"/>
      <c r="P40" s="48"/>
      <c r="Q40" s="48"/>
    </row>
    <row r="41" spans="1:17" s="42" customFormat="1" ht="12.75" customHeight="1" x14ac:dyDescent="0.2">
      <c r="A41" s="22"/>
      <c r="B41" s="22"/>
      <c r="C41" s="23" t="s">
        <v>40</v>
      </c>
      <c r="D41" s="83">
        <v>4</v>
      </c>
      <c r="E41" s="83">
        <v>14</v>
      </c>
      <c r="F41" s="83">
        <v>4</v>
      </c>
      <c r="G41" s="83">
        <v>14</v>
      </c>
      <c r="H41" s="83"/>
      <c r="I41" s="83"/>
      <c r="J41" s="83">
        <v>7</v>
      </c>
      <c r="K41" s="83">
        <v>42</v>
      </c>
      <c r="L41" s="48"/>
      <c r="M41" s="48"/>
      <c r="N41" s="48"/>
      <c r="O41" s="48"/>
      <c r="P41" s="48"/>
      <c r="Q41" s="48"/>
    </row>
    <row r="42" spans="1:17" s="42" customFormat="1" ht="12.75" customHeight="1" x14ac:dyDescent="0.2">
      <c r="A42" s="22"/>
      <c r="B42" s="22"/>
      <c r="C42" s="23" t="s">
        <v>41</v>
      </c>
      <c r="D42" s="83">
        <v>1</v>
      </c>
      <c r="E42" s="83">
        <v>12</v>
      </c>
      <c r="F42" s="83">
        <v>2</v>
      </c>
      <c r="G42" s="83">
        <v>17</v>
      </c>
      <c r="H42" s="83"/>
      <c r="I42" s="83"/>
      <c r="J42" s="83">
        <v>0</v>
      </c>
      <c r="K42" s="83">
        <v>0</v>
      </c>
      <c r="L42" s="48"/>
      <c r="M42" s="48"/>
      <c r="N42" s="48"/>
      <c r="O42" s="48"/>
      <c r="P42" s="48"/>
      <c r="Q42" s="48"/>
    </row>
    <row r="43" spans="1:17" s="42" customFormat="1" ht="12.75" customHeight="1" x14ac:dyDescent="0.2">
      <c r="A43" s="22"/>
      <c r="B43" s="22"/>
      <c r="C43" s="23" t="s">
        <v>42</v>
      </c>
      <c r="D43" s="83">
        <v>1</v>
      </c>
      <c r="E43" s="83">
        <v>15</v>
      </c>
      <c r="F43" s="83">
        <v>0</v>
      </c>
      <c r="G43" s="83">
        <v>0</v>
      </c>
      <c r="H43" s="83"/>
      <c r="I43" s="83"/>
      <c r="J43" s="83">
        <v>1</v>
      </c>
      <c r="K43" s="83">
        <v>10</v>
      </c>
      <c r="L43" s="48"/>
      <c r="M43" s="48"/>
      <c r="N43" s="48"/>
      <c r="O43" s="48"/>
      <c r="P43" s="48"/>
      <c r="Q43" s="48"/>
    </row>
    <row r="44" spans="1:17" s="42" customFormat="1" ht="12.75" customHeight="1" x14ac:dyDescent="0.2">
      <c r="A44" s="22"/>
      <c r="B44" s="22"/>
      <c r="C44" s="23" t="s">
        <v>43</v>
      </c>
      <c r="D44" s="83">
        <v>3</v>
      </c>
      <c r="E44" s="83">
        <v>49.5</v>
      </c>
      <c r="F44" s="83">
        <v>2</v>
      </c>
      <c r="G44" s="83">
        <v>19.5</v>
      </c>
      <c r="H44" s="83"/>
      <c r="I44" s="83"/>
      <c r="J44" s="83">
        <v>5</v>
      </c>
      <c r="K44" s="83">
        <v>47</v>
      </c>
      <c r="L44" s="48"/>
      <c r="M44" s="48"/>
      <c r="N44" s="48"/>
      <c r="O44" s="48"/>
      <c r="P44" s="48"/>
      <c r="Q44" s="48"/>
    </row>
    <row r="45" spans="1:17" s="42" customFormat="1" ht="12.75" customHeight="1" x14ac:dyDescent="0.2">
      <c r="A45" s="22"/>
      <c r="B45" s="22"/>
      <c r="C45" s="23" t="s">
        <v>44</v>
      </c>
      <c r="D45" s="83">
        <v>0</v>
      </c>
      <c r="E45" s="83">
        <v>0</v>
      </c>
      <c r="F45" s="83">
        <v>0</v>
      </c>
      <c r="G45" s="83">
        <v>0</v>
      </c>
      <c r="H45" s="83"/>
      <c r="I45" s="83"/>
      <c r="J45" s="83">
        <v>0</v>
      </c>
      <c r="K45" s="83">
        <v>0</v>
      </c>
      <c r="L45" s="48"/>
      <c r="M45" s="48"/>
      <c r="N45" s="48"/>
      <c r="O45" s="48"/>
      <c r="P45" s="48"/>
      <c r="Q45" s="48"/>
    </row>
    <row r="46" spans="1:17" s="42" customFormat="1" ht="12.75" customHeight="1" x14ac:dyDescent="0.2">
      <c r="A46" s="22"/>
      <c r="B46" s="22"/>
      <c r="C46" s="23" t="s">
        <v>45</v>
      </c>
      <c r="D46" s="83">
        <v>7</v>
      </c>
      <c r="E46" s="83">
        <v>35.630000000000003</v>
      </c>
      <c r="F46" s="83">
        <v>7</v>
      </c>
      <c r="G46" s="83">
        <v>35</v>
      </c>
      <c r="H46" s="83"/>
      <c r="I46" s="83"/>
      <c r="J46" s="83">
        <v>5</v>
      </c>
      <c r="K46" s="83">
        <v>26.6</v>
      </c>
      <c r="L46" s="48"/>
      <c r="M46" s="48"/>
      <c r="N46" s="48"/>
      <c r="O46" s="48"/>
      <c r="P46" s="48"/>
      <c r="Q46" s="48"/>
    </row>
    <row r="47" spans="1:17" s="42" customFormat="1" ht="12.75" customHeight="1" x14ac:dyDescent="0.2">
      <c r="A47" s="22"/>
      <c r="B47" s="22"/>
      <c r="C47" s="23" t="s">
        <v>46</v>
      </c>
      <c r="D47" s="83">
        <v>0</v>
      </c>
      <c r="E47" s="83">
        <v>0</v>
      </c>
      <c r="F47" s="83">
        <v>0</v>
      </c>
      <c r="G47" s="83">
        <v>0</v>
      </c>
      <c r="H47" s="83"/>
      <c r="I47" s="83"/>
      <c r="J47" s="83">
        <v>0</v>
      </c>
      <c r="K47" s="83">
        <v>0</v>
      </c>
      <c r="L47" s="48"/>
      <c r="M47" s="48"/>
      <c r="N47" s="48"/>
      <c r="O47" s="48"/>
      <c r="P47" s="48"/>
      <c r="Q47" s="48"/>
    </row>
    <row r="48" spans="1:17" s="42" customFormat="1" ht="12.75" customHeight="1" x14ac:dyDescent="0.2">
      <c r="A48" s="22"/>
      <c r="B48" s="22"/>
      <c r="C48" s="23" t="s">
        <v>47</v>
      </c>
      <c r="D48" s="83">
        <v>0</v>
      </c>
      <c r="E48" s="83">
        <v>0</v>
      </c>
      <c r="F48" s="83">
        <v>0</v>
      </c>
      <c r="G48" s="83">
        <v>0</v>
      </c>
      <c r="H48" s="83"/>
      <c r="I48" s="83"/>
      <c r="J48" s="83">
        <v>0</v>
      </c>
      <c r="K48" s="83">
        <v>0</v>
      </c>
      <c r="L48" s="48"/>
      <c r="M48" s="48"/>
      <c r="N48" s="48"/>
      <c r="O48" s="48"/>
      <c r="P48" s="48"/>
      <c r="Q48" s="48"/>
    </row>
    <row r="49" spans="1:17" s="42" customFormat="1" ht="12.75" customHeight="1" x14ac:dyDescent="0.2">
      <c r="A49" s="22"/>
      <c r="B49" s="22"/>
      <c r="C49" s="23" t="s">
        <v>48</v>
      </c>
      <c r="D49" s="83">
        <v>9</v>
      </c>
      <c r="E49" s="83">
        <v>43.6</v>
      </c>
      <c r="F49" s="83">
        <v>7</v>
      </c>
      <c r="G49" s="83">
        <v>32.1</v>
      </c>
      <c r="H49" s="83"/>
      <c r="I49" s="83"/>
      <c r="J49" s="83">
        <v>9</v>
      </c>
      <c r="K49" s="83">
        <v>47.5</v>
      </c>
      <c r="L49" s="48"/>
      <c r="M49" s="48"/>
      <c r="N49" s="48"/>
      <c r="O49" s="48"/>
      <c r="P49" s="48"/>
      <c r="Q49" s="48"/>
    </row>
    <row r="50" spans="1:17" s="42" customFormat="1" ht="12.75" customHeight="1" x14ac:dyDescent="0.2">
      <c r="A50" s="22"/>
      <c r="B50" s="22"/>
      <c r="C50" s="23" t="s">
        <v>49</v>
      </c>
      <c r="D50" s="83">
        <v>2</v>
      </c>
      <c r="E50" s="83">
        <v>9.5</v>
      </c>
      <c r="F50" s="83">
        <v>2</v>
      </c>
      <c r="G50" s="83">
        <v>8.5</v>
      </c>
      <c r="H50" s="83"/>
      <c r="I50" s="83"/>
      <c r="J50" s="83">
        <v>2</v>
      </c>
      <c r="K50" s="83">
        <v>14</v>
      </c>
      <c r="L50" s="48"/>
      <c r="M50" s="48"/>
      <c r="N50" s="48"/>
      <c r="O50" s="48"/>
      <c r="P50" s="48"/>
      <c r="Q50" s="48"/>
    </row>
    <row r="51" spans="1:17" s="42" customFormat="1" ht="12.75" customHeight="1" x14ac:dyDescent="0.2">
      <c r="A51" s="22"/>
      <c r="B51" s="22"/>
      <c r="C51" s="23" t="s">
        <v>50</v>
      </c>
      <c r="D51" s="83">
        <v>7</v>
      </c>
      <c r="E51" s="83">
        <v>34.5</v>
      </c>
      <c r="F51" s="83">
        <v>7</v>
      </c>
      <c r="G51" s="83">
        <v>34.5</v>
      </c>
      <c r="H51" s="83"/>
      <c r="I51" s="83"/>
      <c r="J51" s="83">
        <v>8</v>
      </c>
      <c r="K51" s="83">
        <v>35.5</v>
      </c>
      <c r="L51" s="48"/>
      <c r="M51" s="48"/>
      <c r="N51" s="48"/>
      <c r="O51" s="48"/>
      <c r="P51" s="48"/>
      <c r="Q51" s="48"/>
    </row>
    <row r="52" spans="1:17" s="42" customFormat="1" ht="12.75" customHeight="1" x14ac:dyDescent="0.2">
      <c r="A52" s="22"/>
      <c r="B52" s="22"/>
      <c r="C52" s="25" t="s">
        <v>30</v>
      </c>
      <c r="D52" s="48">
        <f>D40+D41+D42+D43+D44+D45+D46+D47+D48+D49+D50+D51</f>
        <v>39</v>
      </c>
      <c r="E52" s="48">
        <f t="shared" ref="E52:Q52" si="2">E40+E41+E42+E43+E44+E45+E46+E47+E48+E49+E50+E51</f>
        <v>228.53</v>
      </c>
      <c r="F52" s="48">
        <f t="shared" si="2"/>
        <v>35</v>
      </c>
      <c r="G52" s="48">
        <f t="shared" si="2"/>
        <v>169.9</v>
      </c>
      <c r="H52" s="48">
        <f t="shared" si="2"/>
        <v>0</v>
      </c>
      <c r="I52" s="48">
        <f t="shared" si="2"/>
        <v>0</v>
      </c>
      <c r="J52" s="48">
        <f t="shared" si="2"/>
        <v>43</v>
      </c>
      <c r="K52" s="48">
        <f t="shared" si="2"/>
        <v>240.1</v>
      </c>
      <c r="L52" s="48">
        <f t="shared" si="2"/>
        <v>0</v>
      </c>
      <c r="M52" s="48">
        <f t="shared" si="2"/>
        <v>0</v>
      </c>
      <c r="N52" s="48">
        <f t="shared" si="2"/>
        <v>0</v>
      </c>
      <c r="O52" s="48">
        <f t="shared" si="2"/>
        <v>0</v>
      </c>
      <c r="P52" s="48">
        <f t="shared" si="2"/>
        <v>0</v>
      </c>
      <c r="Q52" s="48">
        <f t="shared" si="2"/>
        <v>0</v>
      </c>
    </row>
    <row r="53" spans="1:17" s="42" customFormat="1" ht="12.75" customHeight="1" x14ac:dyDescent="0.2">
      <c r="A53" s="22"/>
      <c r="B53" s="22"/>
      <c r="C53" s="114" t="s">
        <v>51</v>
      </c>
      <c r="D53" s="114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</row>
    <row r="54" spans="1:17" s="42" customFormat="1" ht="12.75" customHeight="1" x14ac:dyDescent="0.2">
      <c r="A54" s="22"/>
      <c r="B54" s="22"/>
      <c r="C54" s="23" t="s">
        <v>52</v>
      </c>
      <c r="D54" s="83">
        <v>16</v>
      </c>
      <c r="E54" s="83">
        <v>95.5</v>
      </c>
      <c r="F54" s="83">
        <v>16</v>
      </c>
      <c r="G54" s="83">
        <v>81.400000000000006</v>
      </c>
      <c r="H54" s="83"/>
      <c r="I54" s="83"/>
      <c r="J54" s="83">
        <v>25</v>
      </c>
      <c r="K54" s="83">
        <v>135.5</v>
      </c>
      <c r="L54" s="48"/>
      <c r="M54" s="48"/>
      <c r="N54" s="48"/>
      <c r="O54" s="48"/>
      <c r="P54" s="48"/>
      <c r="Q54" s="48"/>
    </row>
    <row r="55" spans="1:17" s="42" customFormat="1" ht="12.75" customHeight="1" x14ac:dyDescent="0.2">
      <c r="A55" s="22"/>
      <c r="B55" s="22"/>
      <c r="C55" s="23" t="s">
        <v>53</v>
      </c>
      <c r="D55" s="83">
        <v>1</v>
      </c>
      <c r="E55" s="83">
        <v>4</v>
      </c>
      <c r="F55" s="83">
        <v>1</v>
      </c>
      <c r="G55" s="83">
        <v>4</v>
      </c>
      <c r="H55" s="83"/>
      <c r="I55" s="83"/>
      <c r="J55" s="83">
        <v>1</v>
      </c>
      <c r="K55" s="83">
        <v>4</v>
      </c>
      <c r="L55" s="48"/>
      <c r="M55" s="48"/>
      <c r="N55" s="48"/>
      <c r="O55" s="48"/>
      <c r="P55" s="48"/>
      <c r="Q55" s="48"/>
    </row>
    <row r="56" spans="1:17" s="42" customFormat="1" ht="12.75" customHeight="1" x14ac:dyDescent="0.2">
      <c r="A56" s="22"/>
      <c r="B56" s="22"/>
      <c r="C56" s="23" t="s">
        <v>54</v>
      </c>
      <c r="D56" s="83"/>
      <c r="E56" s="83"/>
      <c r="F56" s="83">
        <v>1</v>
      </c>
      <c r="G56" s="83">
        <v>4</v>
      </c>
      <c r="H56" s="83"/>
      <c r="I56" s="83"/>
      <c r="J56" s="83">
        <v>1</v>
      </c>
      <c r="K56" s="83">
        <v>4</v>
      </c>
      <c r="L56" s="48"/>
      <c r="M56" s="48"/>
      <c r="N56" s="48"/>
      <c r="O56" s="48"/>
      <c r="P56" s="48"/>
      <c r="Q56" s="48"/>
    </row>
    <row r="57" spans="1:17" s="42" customFormat="1" ht="12.75" customHeight="1" x14ac:dyDescent="0.2">
      <c r="A57" s="22"/>
      <c r="B57" s="22"/>
      <c r="C57" s="23" t="s">
        <v>55</v>
      </c>
      <c r="D57" s="83">
        <v>1</v>
      </c>
      <c r="E57" s="83">
        <v>4</v>
      </c>
      <c r="F57" s="83">
        <v>1</v>
      </c>
      <c r="G57" s="83">
        <v>4</v>
      </c>
      <c r="H57" s="83"/>
      <c r="I57" s="83"/>
      <c r="J57" s="83">
        <v>2</v>
      </c>
      <c r="K57" s="83">
        <v>8</v>
      </c>
      <c r="L57" s="48"/>
      <c r="M57" s="48"/>
      <c r="N57" s="48"/>
      <c r="O57" s="48"/>
      <c r="P57" s="48"/>
      <c r="Q57" s="48"/>
    </row>
    <row r="58" spans="1:17" s="42" customFormat="1" ht="12.75" customHeight="1" x14ac:dyDescent="0.2">
      <c r="A58" s="22"/>
      <c r="B58" s="22"/>
      <c r="C58" s="23" t="s">
        <v>56</v>
      </c>
      <c r="D58" s="83">
        <v>4</v>
      </c>
      <c r="E58" s="83">
        <v>19</v>
      </c>
      <c r="F58" s="83">
        <v>2</v>
      </c>
      <c r="G58" s="83">
        <v>11</v>
      </c>
      <c r="H58" s="83"/>
      <c r="I58" s="83"/>
      <c r="J58" s="83">
        <v>7</v>
      </c>
      <c r="K58" s="83">
        <v>39</v>
      </c>
      <c r="L58" s="48"/>
      <c r="M58" s="48"/>
      <c r="N58" s="48"/>
      <c r="O58" s="48"/>
      <c r="P58" s="48"/>
      <c r="Q58" s="48"/>
    </row>
    <row r="59" spans="1:17" s="42" customFormat="1" ht="12.75" customHeight="1" x14ac:dyDescent="0.2">
      <c r="A59" s="22"/>
      <c r="B59" s="22"/>
      <c r="C59" s="23" t="s">
        <v>57</v>
      </c>
      <c r="D59" s="83">
        <v>8</v>
      </c>
      <c r="E59" s="83">
        <v>114</v>
      </c>
      <c r="F59" s="83">
        <v>6</v>
      </c>
      <c r="G59" s="83">
        <v>103</v>
      </c>
      <c r="H59" s="83"/>
      <c r="I59" s="83"/>
      <c r="J59" s="83">
        <v>17</v>
      </c>
      <c r="K59" s="83">
        <v>100</v>
      </c>
      <c r="L59" s="48"/>
      <c r="M59" s="48"/>
      <c r="N59" s="48"/>
      <c r="O59" s="48"/>
      <c r="P59" s="48"/>
      <c r="Q59" s="48"/>
    </row>
    <row r="60" spans="1:17" s="42" customFormat="1" ht="12.75" customHeight="1" x14ac:dyDescent="0.2">
      <c r="A60" s="22"/>
      <c r="B60" s="22"/>
      <c r="C60" s="23" t="s">
        <v>58</v>
      </c>
      <c r="D60" s="83">
        <v>2</v>
      </c>
      <c r="E60" s="83">
        <v>8</v>
      </c>
      <c r="F60" s="83">
        <v>2</v>
      </c>
      <c r="G60" s="83">
        <v>8</v>
      </c>
      <c r="H60" s="83"/>
      <c r="I60" s="83"/>
      <c r="J60" s="83">
        <v>4</v>
      </c>
      <c r="K60" s="83">
        <v>17</v>
      </c>
      <c r="L60" s="48"/>
      <c r="M60" s="48"/>
      <c r="N60" s="48"/>
      <c r="O60" s="48"/>
      <c r="P60" s="48"/>
      <c r="Q60" s="48"/>
    </row>
    <row r="61" spans="1:17" s="42" customFormat="1" ht="12.75" customHeight="1" x14ac:dyDescent="0.2">
      <c r="A61" s="22"/>
      <c r="B61" s="22"/>
      <c r="C61" s="23" t="s">
        <v>59</v>
      </c>
      <c r="D61" s="83"/>
      <c r="E61" s="83"/>
      <c r="F61" s="83"/>
      <c r="G61" s="83"/>
      <c r="H61" s="83"/>
      <c r="I61" s="83"/>
      <c r="J61" s="83">
        <v>1</v>
      </c>
      <c r="K61" s="83">
        <v>14</v>
      </c>
      <c r="L61" s="48"/>
      <c r="M61" s="48"/>
      <c r="N61" s="48"/>
      <c r="O61" s="48"/>
      <c r="P61" s="48"/>
      <c r="Q61" s="48"/>
    </row>
    <row r="62" spans="1:17" s="42" customFormat="1" ht="12.75" customHeight="1" x14ac:dyDescent="0.2">
      <c r="A62" s="22"/>
      <c r="B62" s="22"/>
      <c r="C62" s="23" t="s">
        <v>60</v>
      </c>
      <c r="D62" s="83"/>
      <c r="E62" s="83"/>
      <c r="F62" s="83"/>
      <c r="G62" s="83"/>
      <c r="H62" s="83"/>
      <c r="I62" s="83"/>
      <c r="J62" s="83">
        <v>2</v>
      </c>
      <c r="K62" s="83">
        <v>8</v>
      </c>
      <c r="L62" s="48"/>
      <c r="M62" s="48"/>
      <c r="N62" s="48"/>
      <c r="O62" s="48"/>
      <c r="P62" s="48"/>
      <c r="Q62" s="48"/>
    </row>
    <row r="63" spans="1:17" s="42" customFormat="1" ht="12.75" customHeight="1" x14ac:dyDescent="0.2">
      <c r="A63" s="22"/>
      <c r="B63" s="22"/>
      <c r="C63" s="23" t="s">
        <v>30</v>
      </c>
      <c r="D63" s="48">
        <f>D54+D55+D56+D57+D58+D59+D60+D61+D62</f>
        <v>32</v>
      </c>
      <c r="E63" s="48">
        <f t="shared" ref="E63:Q63" si="3">E54+E55+E56+E57+E58+E59+E60+E61+E62</f>
        <v>244.5</v>
      </c>
      <c r="F63" s="48">
        <f t="shared" si="3"/>
        <v>29</v>
      </c>
      <c r="G63" s="48">
        <f t="shared" si="3"/>
        <v>215.4</v>
      </c>
      <c r="H63" s="48">
        <f t="shared" si="3"/>
        <v>0</v>
      </c>
      <c r="I63" s="48">
        <f t="shared" si="3"/>
        <v>0</v>
      </c>
      <c r="J63" s="48">
        <f t="shared" si="3"/>
        <v>60</v>
      </c>
      <c r="K63" s="48">
        <f t="shared" si="3"/>
        <v>329.5</v>
      </c>
      <c r="L63" s="48">
        <f t="shared" si="3"/>
        <v>0</v>
      </c>
      <c r="M63" s="48">
        <f t="shared" si="3"/>
        <v>0</v>
      </c>
      <c r="N63" s="48">
        <f t="shared" si="3"/>
        <v>0</v>
      </c>
      <c r="O63" s="48">
        <f t="shared" si="3"/>
        <v>0</v>
      </c>
      <c r="P63" s="48">
        <f t="shared" si="3"/>
        <v>0</v>
      </c>
      <c r="Q63" s="48">
        <f t="shared" si="3"/>
        <v>0</v>
      </c>
    </row>
    <row r="64" spans="1:17" s="42" customFormat="1" ht="12.75" customHeight="1" x14ac:dyDescent="0.2">
      <c r="A64" s="22"/>
      <c r="B64" s="22"/>
      <c r="C64" s="114" t="s">
        <v>61</v>
      </c>
      <c r="D64" s="114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</row>
    <row r="65" spans="1:17" s="42" customFormat="1" ht="12.75" customHeight="1" x14ac:dyDescent="0.2">
      <c r="A65" s="22"/>
      <c r="B65" s="22"/>
      <c r="C65" s="23" t="s">
        <v>62</v>
      </c>
      <c r="D65" s="83">
        <v>32</v>
      </c>
      <c r="E65" s="83">
        <v>295.10000000000002</v>
      </c>
      <c r="F65" s="83">
        <v>32</v>
      </c>
      <c r="G65" s="83">
        <v>295.10000000000002</v>
      </c>
      <c r="H65" s="83"/>
      <c r="I65" s="83"/>
      <c r="J65" s="83">
        <v>25</v>
      </c>
      <c r="K65" s="83">
        <v>227.6</v>
      </c>
      <c r="L65" s="48"/>
      <c r="M65" s="48"/>
      <c r="N65" s="48"/>
      <c r="O65" s="48"/>
      <c r="P65" s="48"/>
      <c r="Q65" s="48"/>
    </row>
    <row r="66" spans="1:17" s="42" customFormat="1" ht="12.75" customHeight="1" x14ac:dyDescent="0.2">
      <c r="A66" s="22"/>
      <c r="B66" s="22"/>
      <c r="C66" s="23" t="s">
        <v>63</v>
      </c>
      <c r="D66" s="83">
        <v>1</v>
      </c>
      <c r="E66" s="83">
        <v>1</v>
      </c>
      <c r="F66" s="83">
        <v>1</v>
      </c>
      <c r="G66" s="83">
        <v>1</v>
      </c>
      <c r="H66" s="83"/>
      <c r="I66" s="83"/>
      <c r="J66" s="83">
        <v>1</v>
      </c>
      <c r="K66" s="83">
        <v>5</v>
      </c>
      <c r="L66" s="48"/>
      <c r="M66" s="48"/>
      <c r="N66" s="48"/>
      <c r="O66" s="48"/>
      <c r="P66" s="48"/>
      <c r="Q66" s="48"/>
    </row>
    <row r="67" spans="1:17" s="42" customFormat="1" ht="12.75" customHeight="1" x14ac:dyDescent="0.2">
      <c r="A67" s="22"/>
      <c r="B67" s="22"/>
      <c r="C67" s="23" t="s">
        <v>64</v>
      </c>
      <c r="D67" s="83">
        <v>2</v>
      </c>
      <c r="E67" s="83">
        <v>19.5</v>
      </c>
      <c r="F67" s="83">
        <v>2</v>
      </c>
      <c r="G67" s="83">
        <v>19.5</v>
      </c>
      <c r="H67" s="83"/>
      <c r="I67" s="83"/>
      <c r="J67" s="83">
        <v>1</v>
      </c>
      <c r="K67" s="83">
        <v>15</v>
      </c>
      <c r="L67" s="48"/>
      <c r="M67" s="48"/>
      <c r="N67" s="48"/>
      <c r="O67" s="48"/>
      <c r="P67" s="48"/>
      <c r="Q67" s="48"/>
    </row>
    <row r="68" spans="1:17" s="42" customFormat="1" ht="12.75" customHeight="1" x14ac:dyDescent="0.2">
      <c r="A68" s="22"/>
      <c r="B68" s="22"/>
      <c r="C68" s="23" t="s">
        <v>65</v>
      </c>
      <c r="D68" s="83">
        <v>3</v>
      </c>
      <c r="E68" s="83">
        <v>19</v>
      </c>
      <c r="F68" s="83">
        <v>3</v>
      </c>
      <c r="G68" s="83">
        <v>19</v>
      </c>
      <c r="H68" s="83"/>
      <c r="I68" s="83"/>
      <c r="J68" s="83">
        <v>1</v>
      </c>
      <c r="K68" s="83">
        <v>10</v>
      </c>
      <c r="L68" s="48"/>
      <c r="M68" s="48"/>
      <c r="N68" s="48"/>
      <c r="O68" s="48"/>
      <c r="P68" s="48"/>
      <c r="Q68" s="48"/>
    </row>
    <row r="69" spans="1:17" s="42" customFormat="1" ht="12.75" customHeight="1" x14ac:dyDescent="0.2">
      <c r="A69" s="22"/>
      <c r="B69" s="22"/>
      <c r="C69" s="23" t="s">
        <v>66</v>
      </c>
      <c r="D69" s="83">
        <v>2</v>
      </c>
      <c r="E69" s="83">
        <v>19.5</v>
      </c>
      <c r="F69" s="83">
        <v>2</v>
      </c>
      <c r="G69" s="83">
        <v>19.5</v>
      </c>
      <c r="H69" s="83"/>
      <c r="I69" s="83"/>
      <c r="J69" s="83">
        <v>1</v>
      </c>
      <c r="K69" s="83">
        <v>4.5</v>
      </c>
      <c r="L69" s="48"/>
      <c r="M69" s="48"/>
      <c r="N69" s="48"/>
      <c r="O69" s="48"/>
      <c r="P69" s="48"/>
      <c r="Q69" s="48"/>
    </row>
    <row r="70" spans="1:17" s="42" customFormat="1" ht="12.75" customHeight="1" x14ac:dyDescent="0.2">
      <c r="A70" s="22"/>
      <c r="B70" s="22"/>
      <c r="C70" s="25" t="s">
        <v>30</v>
      </c>
      <c r="D70" s="30">
        <f>SUM(D65:D69)</f>
        <v>40</v>
      </c>
      <c r="E70" s="30">
        <f t="shared" ref="E70:K70" si="4">SUM(E65:E69)</f>
        <v>354.1</v>
      </c>
      <c r="F70" s="30">
        <f t="shared" si="4"/>
        <v>40</v>
      </c>
      <c r="G70" s="30">
        <f t="shared" si="4"/>
        <v>354.1</v>
      </c>
      <c r="H70" s="30">
        <f t="shared" si="4"/>
        <v>0</v>
      </c>
      <c r="I70" s="30">
        <f t="shared" si="4"/>
        <v>0</v>
      </c>
      <c r="J70" s="30">
        <f t="shared" si="4"/>
        <v>29</v>
      </c>
      <c r="K70" s="30">
        <f t="shared" si="4"/>
        <v>262.10000000000002</v>
      </c>
      <c r="L70" s="48">
        <f t="shared" ref="L70:Q70" si="5">L65+L66+L67+L68+L69</f>
        <v>0</v>
      </c>
      <c r="M70" s="48">
        <f t="shared" si="5"/>
        <v>0</v>
      </c>
      <c r="N70" s="48">
        <f t="shared" si="5"/>
        <v>0</v>
      </c>
      <c r="O70" s="48">
        <f t="shared" si="5"/>
        <v>0</v>
      </c>
      <c r="P70" s="48">
        <f t="shared" si="5"/>
        <v>0</v>
      </c>
      <c r="Q70" s="48">
        <f t="shared" si="5"/>
        <v>0</v>
      </c>
    </row>
    <row r="71" spans="1:17" s="42" customFormat="1" ht="12.75" customHeight="1" x14ac:dyDescent="0.2">
      <c r="A71" s="22"/>
      <c r="B71" s="22"/>
      <c r="C71" s="114" t="s">
        <v>67</v>
      </c>
      <c r="D71" s="114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</row>
    <row r="72" spans="1:17" s="42" customFormat="1" ht="12.75" customHeight="1" x14ac:dyDescent="0.2">
      <c r="A72" s="22"/>
      <c r="B72" s="22"/>
      <c r="C72" s="23" t="s">
        <v>68</v>
      </c>
      <c r="D72" s="85">
        <v>40</v>
      </c>
      <c r="E72" s="85">
        <v>191.1</v>
      </c>
      <c r="F72" s="85">
        <v>40</v>
      </c>
      <c r="G72" s="85">
        <v>191.1</v>
      </c>
      <c r="H72" s="85"/>
      <c r="I72" s="85"/>
      <c r="J72" s="85">
        <v>46</v>
      </c>
      <c r="K72" s="85">
        <v>236.21</v>
      </c>
      <c r="L72" s="48"/>
      <c r="M72" s="48"/>
      <c r="N72" s="48"/>
      <c r="O72" s="48"/>
      <c r="P72" s="48"/>
      <c r="Q72" s="48"/>
    </row>
    <row r="73" spans="1:17" s="42" customFormat="1" ht="12.75" customHeight="1" x14ac:dyDescent="0.2">
      <c r="A73" s="22"/>
      <c r="B73" s="22"/>
      <c r="C73" s="23" t="s">
        <v>69</v>
      </c>
      <c r="D73" s="85">
        <v>1</v>
      </c>
      <c r="E73" s="85">
        <v>15</v>
      </c>
      <c r="F73" s="85">
        <v>1</v>
      </c>
      <c r="G73" s="85">
        <v>15</v>
      </c>
      <c r="H73" s="85"/>
      <c r="I73" s="85"/>
      <c r="J73" s="85">
        <v>2</v>
      </c>
      <c r="K73" s="85">
        <v>25</v>
      </c>
      <c r="L73" s="48"/>
      <c r="M73" s="48"/>
      <c r="N73" s="48"/>
      <c r="O73" s="48"/>
      <c r="P73" s="48"/>
      <c r="Q73" s="48"/>
    </row>
    <row r="74" spans="1:17" s="42" customFormat="1" ht="12.75" customHeight="1" x14ac:dyDescent="0.2">
      <c r="A74" s="22"/>
      <c r="B74" s="22"/>
      <c r="C74" s="23" t="s">
        <v>70</v>
      </c>
      <c r="D74" s="85">
        <v>9</v>
      </c>
      <c r="E74" s="85">
        <v>38.5</v>
      </c>
      <c r="F74" s="85">
        <v>9</v>
      </c>
      <c r="G74" s="85">
        <v>38.5</v>
      </c>
      <c r="H74" s="85"/>
      <c r="I74" s="85"/>
      <c r="J74" s="85">
        <v>5</v>
      </c>
      <c r="K74" s="85">
        <v>32</v>
      </c>
      <c r="L74" s="48"/>
      <c r="M74" s="48"/>
      <c r="N74" s="48"/>
      <c r="O74" s="48"/>
      <c r="P74" s="48"/>
      <c r="Q74" s="48"/>
    </row>
    <row r="75" spans="1:17" s="42" customFormat="1" ht="12.75" customHeight="1" x14ac:dyDescent="0.2">
      <c r="A75" s="22"/>
      <c r="B75" s="22"/>
      <c r="C75" s="23" t="s">
        <v>71</v>
      </c>
      <c r="D75" s="85">
        <v>21</v>
      </c>
      <c r="E75" s="85">
        <v>88.3</v>
      </c>
      <c r="F75" s="85">
        <v>21</v>
      </c>
      <c r="G75" s="85">
        <v>88.3</v>
      </c>
      <c r="H75" s="85"/>
      <c r="I75" s="85"/>
      <c r="J75" s="85">
        <v>20</v>
      </c>
      <c r="K75" s="85">
        <v>114.46</v>
      </c>
      <c r="L75" s="48"/>
      <c r="M75" s="48"/>
      <c r="N75" s="48"/>
      <c r="O75" s="48"/>
      <c r="P75" s="48"/>
      <c r="Q75" s="48"/>
    </row>
    <row r="76" spans="1:17" s="42" customFormat="1" ht="12.75" customHeight="1" x14ac:dyDescent="0.2">
      <c r="A76" s="22"/>
      <c r="B76" s="22"/>
      <c r="C76" s="23" t="s">
        <v>72</v>
      </c>
      <c r="D76" s="85">
        <v>6</v>
      </c>
      <c r="E76" s="85">
        <v>32</v>
      </c>
      <c r="F76" s="85">
        <v>6</v>
      </c>
      <c r="G76" s="85">
        <v>32</v>
      </c>
      <c r="H76" s="85"/>
      <c r="I76" s="85"/>
      <c r="J76" s="85">
        <v>4</v>
      </c>
      <c r="K76" s="85">
        <v>13</v>
      </c>
      <c r="L76" s="48"/>
      <c r="M76" s="48"/>
      <c r="N76" s="48"/>
      <c r="O76" s="48"/>
      <c r="P76" s="48"/>
      <c r="Q76" s="48"/>
    </row>
    <row r="77" spans="1:17" s="42" customFormat="1" ht="12.75" customHeight="1" x14ac:dyDescent="0.2">
      <c r="A77" s="22"/>
      <c r="B77" s="22"/>
      <c r="C77" s="23" t="s">
        <v>73</v>
      </c>
      <c r="D77" s="85">
        <v>1</v>
      </c>
      <c r="E77" s="85">
        <v>4</v>
      </c>
      <c r="F77" s="85">
        <v>1</v>
      </c>
      <c r="G77" s="85">
        <v>4</v>
      </c>
      <c r="H77" s="85"/>
      <c r="I77" s="85"/>
      <c r="J77" s="85">
        <v>1</v>
      </c>
      <c r="K77" s="85">
        <v>4</v>
      </c>
      <c r="L77" s="48"/>
      <c r="M77" s="48"/>
      <c r="N77" s="48"/>
      <c r="O77" s="48"/>
      <c r="P77" s="48"/>
      <c r="Q77" s="48"/>
    </row>
    <row r="78" spans="1:17" s="42" customFormat="1" ht="12.75" customHeight="1" x14ac:dyDescent="0.2">
      <c r="A78" s="22"/>
      <c r="B78" s="22"/>
      <c r="C78" s="25" t="s">
        <v>30</v>
      </c>
      <c r="D78" s="48">
        <f>D72+D73+D74+D75+D76+D77</f>
        <v>78</v>
      </c>
      <c r="E78" s="48">
        <f t="shared" ref="E78:Q78" si="6">E72+E73+E74+E75+E76+E77</f>
        <v>368.9</v>
      </c>
      <c r="F78" s="48">
        <f t="shared" si="6"/>
        <v>78</v>
      </c>
      <c r="G78" s="48">
        <f t="shared" si="6"/>
        <v>368.9</v>
      </c>
      <c r="H78" s="48">
        <f t="shared" si="6"/>
        <v>0</v>
      </c>
      <c r="I78" s="48">
        <f t="shared" si="6"/>
        <v>0</v>
      </c>
      <c r="J78" s="48">
        <f t="shared" si="6"/>
        <v>78</v>
      </c>
      <c r="K78" s="48">
        <f t="shared" si="6"/>
        <v>424.67</v>
      </c>
      <c r="L78" s="48">
        <f t="shared" si="6"/>
        <v>0</v>
      </c>
      <c r="M78" s="48">
        <f t="shared" si="6"/>
        <v>0</v>
      </c>
      <c r="N78" s="48">
        <f t="shared" si="6"/>
        <v>0</v>
      </c>
      <c r="O78" s="48">
        <f t="shared" si="6"/>
        <v>0</v>
      </c>
      <c r="P78" s="48">
        <f t="shared" si="6"/>
        <v>0</v>
      </c>
      <c r="Q78" s="48">
        <f t="shared" si="6"/>
        <v>0</v>
      </c>
    </row>
    <row r="79" spans="1:17" s="42" customFormat="1" ht="12.75" customHeight="1" x14ac:dyDescent="0.2">
      <c r="A79" s="22"/>
      <c r="B79" s="22"/>
      <c r="C79" s="114" t="s">
        <v>74</v>
      </c>
      <c r="D79" s="114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</row>
    <row r="80" spans="1:17" s="42" customFormat="1" ht="12.75" customHeight="1" x14ac:dyDescent="0.2">
      <c r="A80" s="22"/>
      <c r="B80" s="22"/>
      <c r="C80" s="23" t="s">
        <v>75</v>
      </c>
      <c r="D80" s="83">
        <v>27</v>
      </c>
      <c r="E80" s="83">
        <v>121.8</v>
      </c>
      <c r="F80" s="83">
        <v>27</v>
      </c>
      <c r="G80" s="83">
        <v>121.8</v>
      </c>
      <c r="H80" s="84">
        <v>0</v>
      </c>
      <c r="I80" s="84">
        <v>0</v>
      </c>
      <c r="J80" s="84">
        <v>24</v>
      </c>
      <c r="K80" s="84">
        <v>119.3</v>
      </c>
      <c r="L80" s="29"/>
      <c r="M80" s="29"/>
      <c r="N80" s="29"/>
      <c r="O80" s="29"/>
      <c r="P80" s="29"/>
      <c r="Q80" s="29"/>
    </row>
    <row r="81" spans="1:17" s="42" customFormat="1" ht="12.75" customHeight="1" x14ac:dyDescent="0.2">
      <c r="A81" s="22"/>
      <c r="B81" s="22"/>
      <c r="C81" s="23" t="s">
        <v>76</v>
      </c>
      <c r="D81" s="83">
        <v>32</v>
      </c>
      <c r="E81" s="83">
        <v>215.7</v>
      </c>
      <c r="F81" s="83">
        <v>9</v>
      </c>
      <c r="G81" s="83">
        <v>211.7</v>
      </c>
      <c r="H81" s="84">
        <v>0</v>
      </c>
      <c r="I81" s="84">
        <v>0</v>
      </c>
      <c r="J81" s="83">
        <v>16</v>
      </c>
      <c r="K81" s="83">
        <v>136</v>
      </c>
      <c r="L81" s="29"/>
      <c r="M81" s="29"/>
      <c r="N81" s="29"/>
      <c r="O81" s="29"/>
      <c r="P81" s="29"/>
      <c r="Q81" s="29"/>
    </row>
    <row r="82" spans="1:17" s="42" customFormat="1" ht="12.75" customHeight="1" x14ac:dyDescent="0.2">
      <c r="A82" s="22"/>
      <c r="B82" s="22"/>
      <c r="C82" s="23" t="s">
        <v>77</v>
      </c>
      <c r="D82" s="84">
        <v>6</v>
      </c>
      <c r="E82" s="84">
        <v>21.5</v>
      </c>
      <c r="F82" s="84">
        <v>6</v>
      </c>
      <c r="G82" s="84">
        <v>21.5</v>
      </c>
      <c r="H82" s="84">
        <v>0</v>
      </c>
      <c r="I82" s="84">
        <v>0</v>
      </c>
      <c r="J82" s="84">
        <v>24</v>
      </c>
      <c r="K82" s="84">
        <v>12</v>
      </c>
      <c r="L82" s="48"/>
      <c r="M82" s="48"/>
      <c r="N82" s="48"/>
      <c r="O82" s="48"/>
      <c r="P82" s="48"/>
      <c r="Q82" s="48"/>
    </row>
    <row r="83" spans="1:17" s="42" customFormat="1" ht="12.75" customHeight="1" x14ac:dyDescent="0.2">
      <c r="A83" s="22"/>
      <c r="B83" s="22"/>
      <c r="C83" s="23" t="s">
        <v>78</v>
      </c>
      <c r="D83" s="83">
        <v>30</v>
      </c>
      <c r="E83" s="83">
        <v>176.6</v>
      </c>
      <c r="F83" s="83">
        <v>30</v>
      </c>
      <c r="G83" s="83">
        <v>176.6</v>
      </c>
      <c r="H83" s="83">
        <v>0</v>
      </c>
      <c r="I83" s="83">
        <v>0</v>
      </c>
      <c r="J83" s="83">
        <v>20</v>
      </c>
      <c r="K83" s="83">
        <v>209.66</v>
      </c>
      <c r="L83" s="48"/>
      <c r="M83" s="48"/>
      <c r="N83" s="48"/>
      <c r="O83" s="48"/>
      <c r="P83" s="48"/>
      <c r="Q83" s="48"/>
    </row>
    <row r="84" spans="1:17" s="42" customFormat="1" ht="12.75" customHeight="1" x14ac:dyDescent="0.2">
      <c r="A84" s="22"/>
      <c r="B84" s="22"/>
      <c r="C84" s="23" t="s">
        <v>79</v>
      </c>
      <c r="D84" s="84">
        <v>3</v>
      </c>
      <c r="E84" s="84">
        <v>12</v>
      </c>
      <c r="F84" s="84">
        <v>3</v>
      </c>
      <c r="G84" s="84">
        <v>12</v>
      </c>
      <c r="H84" s="84">
        <v>0</v>
      </c>
      <c r="I84" s="84">
        <v>0</v>
      </c>
      <c r="J84" s="84">
        <v>3</v>
      </c>
      <c r="K84" s="84">
        <v>12</v>
      </c>
      <c r="L84" s="48"/>
      <c r="M84" s="48"/>
      <c r="N84" s="48"/>
      <c r="O84" s="48"/>
      <c r="P84" s="48"/>
      <c r="Q84" s="48"/>
    </row>
    <row r="85" spans="1:17" s="42" customFormat="1" ht="12.75" customHeight="1" x14ac:dyDescent="0.2">
      <c r="A85" s="22"/>
      <c r="B85" s="22"/>
      <c r="C85" s="23" t="s">
        <v>80</v>
      </c>
      <c r="D85" s="84">
        <v>4</v>
      </c>
      <c r="E85" s="84">
        <v>13</v>
      </c>
      <c r="F85" s="84">
        <v>4</v>
      </c>
      <c r="G85" s="84">
        <v>13</v>
      </c>
      <c r="H85" s="84">
        <v>0</v>
      </c>
      <c r="I85" s="84">
        <v>0</v>
      </c>
      <c r="J85" s="84">
        <v>1</v>
      </c>
      <c r="K85" s="84">
        <v>4</v>
      </c>
      <c r="L85" s="48"/>
      <c r="M85" s="48"/>
      <c r="N85" s="48"/>
      <c r="O85" s="48"/>
      <c r="P85" s="48"/>
      <c r="Q85" s="48"/>
    </row>
    <row r="86" spans="1:17" s="42" customFormat="1" ht="12.75" customHeight="1" x14ac:dyDescent="0.2">
      <c r="A86" s="22"/>
      <c r="B86" s="22"/>
      <c r="C86" s="23" t="s">
        <v>81</v>
      </c>
      <c r="D86" s="84">
        <v>3</v>
      </c>
      <c r="E86" s="84">
        <v>12</v>
      </c>
      <c r="F86" s="84">
        <v>3</v>
      </c>
      <c r="G86" s="84">
        <v>12</v>
      </c>
      <c r="H86" s="84">
        <v>0</v>
      </c>
      <c r="I86" s="84">
        <v>0</v>
      </c>
      <c r="J86" s="84">
        <v>3</v>
      </c>
      <c r="K86" s="84">
        <v>12</v>
      </c>
      <c r="L86" s="48"/>
      <c r="M86" s="48"/>
      <c r="N86" s="48"/>
      <c r="O86" s="48"/>
      <c r="P86" s="48"/>
      <c r="Q86" s="48"/>
    </row>
    <row r="87" spans="1:17" s="42" customFormat="1" ht="12.75" customHeight="1" x14ac:dyDescent="0.2">
      <c r="A87" s="22"/>
      <c r="B87" s="22"/>
      <c r="C87" s="23" t="s">
        <v>82</v>
      </c>
      <c r="D87" s="84">
        <v>13</v>
      </c>
      <c r="E87" s="84">
        <v>63.5</v>
      </c>
      <c r="F87" s="84">
        <v>13</v>
      </c>
      <c r="G87" s="84">
        <v>63.5</v>
      </c>
      <c r="H87" s="84">
        <v>0</v>
      </c>
      <c r="I87" s="84">
        <v>0</v>
      </c>
      <c r="J87" s="84">
        <v>12</v>
      </c>
      <c r="K87" s="84">
        <v>59.5</v>
      </c>
      <c r="L87" s="48"/>
      <c r="M87" s="48"/>
      <c r="N87" s="48"/>
      <c r="O87" s="48"/>
      <c r="P87" s="48"/>
      <c r="Q87" s="48"/>
    </row>
    <row r="88" spans="1:17" s="42" customFormat="1" ht="12.75" customHeight="1" x14ac:dyDescent="0.2">
      <c r="A88" s="22"/>
      <c r="B88" s="22"/>
      <c r="C88" s="23" t="s">
        <v>83</v>
      </c>
      <c r="D88" s="84">
        <v>7</v>
      </c>
      <c r="E88" s="84">
        <v>39.1</v>
      </c>
      <c r="F88" s="84">
        <v>7</v>
      </c>
      <c r="G88" s="84">
        <v>39.1</v>
      </c>
      <c r="H88" s="84">
        <v>0</v>
      </c>
      <c r="I88" s="84">
        <v>0</v>
      </c>
      <c r="J88" s="84">
        <v>5</v>
      </c>
      <c r="K88" s="84">
        <v>20.5</v>
      </c>
      <c r="L88" s="48"/>
      <c r="M88" s="48"/>
      <c r="N88" s="48"/>
      <c r="O88" s="48"/>
      <c r="P88" s="48"/>
      <c r="Q88" s="48"/>
    </row>
    <row r="89" spans="1:17" s="42" customFormat="1" ht="12.75" customHeight="1" x14ac:dyDescent="0.2">
      <c r="A89" s="22"/>
      <c r="B89" s="22"/>
      <c r="C89" s="23" t="s">
        <v>84</v>
      </c>
      <c r="D89" s="84">
        <v>0</v>
      </c>
      <c r="E89" s="84">
        <v>0</v>
      </c>
      <c r="F89" s="84">
        <v>0</v>
      </c>
      <c r="G89" s="84">
        <v>0</v>
      </c>
      <c r="H89" s="84">
        <v>0</v>
      </c>
      <c r="I89" s="84">
        <v>0</v>
      </c>
      <c r="J89" s="84">
        <v>0</v>
      </c>
      <c r="K89" s="84">
        <v>0</v>
      </c>
      <c r="L89" s="48"/>
      <c r="M89" s="48"/>
      <c r="N89" s="48"/>
      <c r="O89" s="48"/>
      <c r="P89" s="48"/>
      <c r="Q89" s="48"/>
    </row>
    <row r="90" spans="1:17" s="42" customFormat="1" ht="12.75" customHeight="1" x14ac:dyDescent="0.2">
      <c r="A90" s="22"/>
      <c r="B90" s="22"/>
      <c r="C90" s="23" t="s">
        <v>85</v>
      </c>
      <c r="D90" s="84">
        <v>7</v>
      </c>
      <c r="E90" s="84">
        <v>32</v>
      </c>
      <c r="F90" s="84">
        <v>7</v>
      </c>
      <c r="G90" s="84">
        <v>32</v>
      </c>
      <c r="H90" s="84">
        <v>0</v>
      </c>
      <c r="I90" s="84">
        <v>0</v>
      </c>
      <c r="J90" s="84">
        <v>6</v>
      </c>
      <c r="K90" s="84">
        <v>24</v>
      </c>
      <c r="L90" s="48"/>
      <c r="M90" s="48"/>
      <c r="N90" s="48"/>
      <c r="O90" s="48"/>
      <c r="P90" s="48"/>
      <c r="Q90" s="48"/>
    </row>
    <row r="91" spans="1:17" s="42" customFormat="1" ht="12.75" customHeight="1" x14ac:dyDescent="0.2">
      <c r="A91" s="22"/>
      <c r="B91" s="22"/>
      <c r="C91" s="25" t="s">
        <v>30</v>
      </c>
      <c r="D91" s="30">
        <f>SUM(D80:D90)</f>
        <v>132</v>
      </c>
      <c r="E91" s="30">
        <f t="shared" ref="E91:Q91" si="7">SUM(E80:E90)</f>
        <v>707.2</v>
      </c>
      <c r="F91" s="30">
        <f t="shared" si="7"/>
        <v>109</v>
      </c>
      <c r="G91" s="30">
        <f t="shared" si="7"/>
        <v>703.2</v>
      </c>
      <c r="H91" s="30">
        <f t="shared" si="7"/>
        <v>0</v>
      </c>
      <c r="I91" s="30">
        <f t="shared" si="7"/>
        <v>0</v>
      </c>
      <c r="J91" s="30">
        <f t="shared" si="7"/>
        <v>114</v>
      </c>
      <c r="K91" s="30">
        <f t="shared" si="7"/>
        <v>608.96</v>
      </c>
      <c r="L91" s="30">
        <f t="shared" si="7"/>
        <v>0</v>
      </c>
      <c r="M91" s="30">
        <f t="shared" si="7"/>
        <v>0</v>
      </c>
      <c r="N91" s="30">
        <f t="shared" si="7"/>
        <v>0</v>
      </c>
      <c r="O91" s="30">
        <f t="shared" si="7"/>
        <v>0</v>
      </c>
      <c r="P91" s="30">
        <f t="shared" si="7"/>
        <v>0</v>
      </c>
      <c r="Q91" s="30">
        <f t="shared" si="7"/>
        <v>0</v>
      </c>
    </row>
    <row r="92" spans="1:17" s="42" customFormat="1" ht="12.75" customHeight="1" x14ac:dyDescent="0.2">
      <c r="A92" s="22"/>
      <c r="B92" s="22"/>
      <c r="C92" s="114" t="s">
        <v>86</v>
      </c>
      <c r="D92" s="114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</row>
    <row r="93" spans="1:17" s="42" customFormat="1" ht="12.75" customHeight="1" x14ac:dyDescent="0.2">
      <c r="A93" s="22"/>
      <c r="B93" s="22"/>
      <c r="C93" s="23" t="s">
        <v>87</v>
      </c>
      <c r="D93" s="84">
        <v>10</v>
      </c>
      <c r="E93" s="84">
        <v>64</v>
      </c>
      <c r="F93" s="84">
        <v>10</v>
      </c>
      <c r="G93" s="84">
        <v>64</v>
      </c>
      <c r="H93" s="84"/>
      <c r="I93" s="84"/>
      <c r="J93" s="84">
        <v>8</v>
      </c>
      <c r="K93" s="84">
        <v>48</v>
      </c>
      <c r="L93" s="48"/>
      <c r="M93" s="48"/>
      <c r="N93" s="48"/>
      <c r="O93" s="48"/>
      <c r="P93" s="48"/>
      <c r="Q93" s="48"/>
    </row>
    <row r="94" spans="1:17" s="42" customFormat="1" ht="12.75" customHeight="1" x14ac:dyDescent="0.2">
      <c r="A94" s="22"/>
      <c r="B94" s="22"/>
      <c r="C94" s="23" t="s">
        <v>88</v>
      </c>
      <c r="D94" s="84">
        <v>12</v>
      </c>
      <c r="E94" s="84">
        <v>60</v>
      </c>
      <c r="F94" s="84">
        <v>12</v>
      </c>
      <c r="G94" s="84">
        <v>60</v>
      </c>
      <c r="H94" s="84"/>
      <c r="I94" s="84"/>
      <c r="J94" s="84">
        <v>10</v>
      </c>
      <c r="K94" s="84">
        <v>52</v>
      </c>
      <c r="L94" s="48"/>
      <c r="M94" s="48"/>
      <c r="N94" s="48"/>
      <c r="O94" s="48"/>
      <c r="P94" s="48"/>
      <c r="Q94" s="48"/>
    </row>
    <row r="95" spans="1:17" s="42" customFormat="1" ht="12.75" customHeight="1" x14ac:dyDescent="0.2">
      <c r="A95" s="22"/>
      <c r="B95" s="22"/>
      <c r="C95" s="23" t="s">
        <v>89</v>
      </c>
      <c r="D95" s="84">
        <v>9</v>
      </c>
      <c r="E95" s="84">
        <v>34.33</v>
      </c>
      <c r="F95" s="84">
        <v>9</v>
      </c>
      <c r="G95" s="84">
        <v>34.33</v>
      </c>
      <c r="H95" s="84"/>
      <c r="I95" s="84"/>
      <c r="J95" s="84">
        <v>6</v>
      </c>
      <c r="K95" s="84">
        <v>22</v>
      </c>
      <c r="L95" s="48"/>
      <c r="M95" s="48"/>
      <c r="N95" s="48"/>
      <c r="O95" s="48"/>
      <c r="P95" s="48"/>
      <c r="Q95" s="48"/>
    </row>
    <row r="96" spans="1:17" s="42" customFormat="1" ht="12.75" customHeight="1" x14ac:dyDescent="0.2">
      <c r="A96" s="22"/>
      <c r="B96" s="22"/>
      <c r="C96" s="23" t="s">
        <v>73</v>
      </c>
      <c r="D96" s="84"/>
      <c r="E96" s="84"/>
      <c r="F96" s="84"/>
      <c r="G96" s="84"/>
      <c r="H96" s="84"/>
      <c r="I96" s="84"/>
      <c r="J96" s="84">
        <v>2</v>
      </c>
      <c r="K96" s="84">
        <v>4.25</v>
      </c>
      <c r="L96" s="48"/>
      <c r="M96" s="48"/>
      <c r="N96" s="48"/>
      <c r="O96" s="48"/>
      <c r="P96" s="48"/>
      <c r="Q96" s="48"/>
    </row>
    <row r="97" spans="1:17" s="42" customFormat="1" ht="12.75" customHeight="1" x14ac:dyDescent="0.2">
      <c r="A97" s="22"/>
      <c r="B97" s="22"/>
      <c r="C97" s="23" t="s">
        <v>90</v>
      </c>
      <c r="D97" s="84"/>
      <c r="E97" s="84"/>
      <c r="F97" s="84"/>
      <c r="G97" s="84"/>
      <c r="H97" s="84"/>
      <c r="I97" s="84"/>
      <c r="J97" s="84"/>
      <c r="K97" s="84"/>
      <c r="L97" s="48"/>
      <c r="M97" s="48"/>
      <c r="N97" s="48"/>
      <c r="O97" s="48"/>
      <c r="P97" s="48"/>
      <c r="Q97" s="48"/>
    </row>
    <row r="98" spans="1:17" s="42" customFormat="1" ht="12.75" customHeight="1" x14ac:dyDescent="0.2">
      <c r="A98" s="22"/>
      <c r="B98" s="22"/>
      <c r="C98" s="23" t="s">
        <v>91</v>
      </c>
      <c r="D98" s="84"/>
      <c r="E98" s="84"/>
      <c r="F98" s="84"/>
      <c r="G98" s="84"/>
      <c r="H98" s="84"/>
      <c r="I98" s="84"/>
      <c r="J98" s="84"/>
      <c r="K98" s="84"/>
      <c r="L98" s="48"/>
      <c r="M98" s="48"/>
      <c r="N98" s="48"/>
      <c r="O98" s="48"/>
      <c r="P98" s="48"/>
      <c r="Q98" s="48"/>
    </row>
    <row r="99" spans="1:17" s="42" customFormat="1" ht="12.75" customHeight="1" x14ac:dyDescent="0.2">
      <c r="A99" s="22"/>
      <c r="B99" s="22"/>
      <c r="C99" s="23" t="s">
        <v>92</v>
      </c>
      <c r="D99" s="84"/>
      <c r="E99" s="84"/>
      <c r="F99" s="84"/>
      <c r="G99" s="84"/>
      <c r="H99" s="84"/>
      <c r="I99" s="84"/>
      <c r="J99" s="84"/>
      <c r="K99" s="84"/>
      <c r="L99" s="48"/>
      <c r="M99" s="48"/>
      <c r="N99" s="48"/>
      <c r="O99" s="48"/>
      <c r="P99" s="48"/>
      <c r="Q99" s="48"/>
    </row>
    <row r="100" spans="1:17" s="42" customFormat="1" ht="12.75" customHeight="1" x14ac:dyDescent="0.2">
      <c r="A100" s="22"/>
      <c r="B100" s="22"/>
      <c r="C100" s="23" t="s">
        <v>93</v>
      </c>
      <c r="D100" s="84">
        <v>16</v>
      </c>
      <c r="E100" s="84">
        <v>79</v>
      </c>
      <c r="F100" s="84">
        <v>16</v>
      </c>
      <c r="G100" s="84">
        <v>79</v>
      </c>
      <c r="H100" s="84"/>
      <c r="I100" s="84"/>
      <c r="J100" s="84">
        <v>14</v>
      </c>
      <c r="K100" s="84">
        <v>64</v>
      </c>
      <c r="L100" s="48"/>
      <c r="M100" s="48"/>
      <c r="N100" s="48"/>
      <c r="O100" s="48"/>
      <c r="P100" s="48"/>
      <c r="Q100" s="48"/>
    </row>
    <row r="101" spans="1:17" s="42" customFormat="1" ht="12.75" customHeight="1" x14ac:dyDescent="0.2">
      <c r="A101" s="22"/>
      <c r="B101" s="22"/>
      <c r="C101" s="23" t="s">
        <v>94</v>
      </c>
      <c r="D101" s="84"/>
      <c r="E101" s="84"/>
      <c r="F101" s="84"/>
      <c r="G101" s="84"/>
      <c r="H101" s="84"/>
      <c r="I101" s="84"/>
      <c r="J101" s="84">
        <v>1</v>
      </c>
      <c r="K101" s="84">
        <v>4</v>
      </c>
      <c r="L101" s="48"/>
      <c r="M101" s="48"/>
      <c r="N101" s="48"/>
      <c r="O101" s="48"/>
      <c r="P101" s="48"/>
      <c r="Q101" s="48"/>
    </row>
    <row r="102" spans="1:17" s="42" customFormat="1" ht="12.75" customHeight="1" x14ac:dyDescent="0.2">
      <c r="A102" s="22"/>
      <c r="B102" s="22"/>
      <c r="C102" s="23" t="s">
        <v>30</v>
      </c>
      <c r="D102" s="48">
        <f>D93+D94+D95+D96+D97+D98+D99+D100+D101</f>
        <v>47</v>
      </c>
      <c r="E102" s="48">
        <f t="shared" ref="E102:Q102" si="8">E93+E94+E95+E96+E97+E98+E99+E100+E101</f>
        <v>237.32999999999998</v>
      </c>
      <c r="F102" s="48">
        <f t="shared" si="8"/>
        <v>47</v>
      </c>
      <c r="G102" s="48">
        <f t="shared" si="8"/>
        <v>237.32999999999998</v>
      </c>
      <c r="H102" s="48">
        <f t="shared" si="8"/>
        <v>0</v>
      </c>
      <c r="I102" s="48">
        <f t="shared" si="8"/>
        <v>0</v>
      </c>
      <c r="J102" s="48">
        <f t="shared" si="8"/>
        <v>41</v>
      </c>
      <c r="K102" s="48">
        <f t="shared" si="8"/>
        <v>194.25</v>
      </c>
      <c r="L102" s="48">
        <f t="shared" si="8"/>
        <v>0</v>
      </c>
      <c r="M102" s="48">
        <f t="shared" si="8"/>
        <v>0</v>
      </c>
      <c r="N102" s="48">
        <f t="shared" si="8"/>
        <v>0</v>
      </c>
      <c r="O102" s="48">
        <f t="shared" si="8"/>
        <v>0</v>
      </c>
      <c r="P102" s="48">
        <f t="shared" si="8"/>
        <v>0</v>
      </c>
      <c r="Q102" s="48">
        <f t="shared" si="8"/>
        <v>0</v>
      </c>
    </row>
    <row r="103" spans="1:17" s="42" customFormat="1" ht="12.75" customHeight="1" x14ac:dyDescent="0.2">
      <c r="A103" s="22"/>
      <c r="B103" s="22"/>
      <c r="C103" s="114" t="s">
        <v>95</v>
      </c>
      <c r="D103" s="114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</row>
    <row r="104" spans="1:17" s="42" customFormat="1" ht="12.75" customHeight="1" x14ac:dyDescent="0.2">
      <c r="A104" s="22"/>
      <c r="B104" s="23"/>
      <c r="C104" s="23" t="s">
        <v>96</v>
      </c>
      <c r="D104" s="84">
        <v>63</v>
      </c>
      <c r="E104" s="84">
        <v>362.5</v>
      </c>
      <c r="F104" s="84">
        <v>63</v>
      </c>
      <c r="G104" s="84">
        <v>362</v>
      </c>
      <c r="H104" s="84"/>
      <c r="I104" s="84"/>
      <c r="J104" s="84">
        <v>73</v>
      </c>
      <c r="K104" s="84">
        <v>413.5</v>
      </c>
      <c r="L104" s="48"/>
      <c r="M104" s="30"/>
      <c r="N104" s="48"/>
      <c r="O104" s="48"/>
      <c r="P104" s="48"/>
      <c r="Q104" s="48"/>
    </row>
    <row r="105" spans="1:17" s="42" customFormat="1" ht="12.75" customHeight="1" x14ac:dyDescent="0.2">
      <c r="A105" s="22"/>
      <c r="B105" s="23"/>
      <c r="C105" s="23" t="s">
        <v>97</v>
      </c>
      <c r="D105" s="84">
        <v>11</v>
      </c>
      <c r="E105" s="84">
        <v>48.5</v>
      </c>
      <c r="F105" s="84">
        <v>10</v>
      </c>
      <c r="G105" s="84">
        <v>45.5</v>
      </c>
      <c r="H105" s="84"/>
      <c r="I105" s="84"/>
      <c r="J105" s="84">
        <v>10</v>
      </c>
      <c r="K105" s="84">
        <v>36.5</v>
      </c>
      <c r="L105" s="48"/>
      <c r="M105" s="30"/>
      <c r="N105" s="48"/>
      <c r="O105" s="48"/>
      <c r="P105" s="48"/>
      <c r="Q105" s="48"/>
    </row>
    <row r="106" spans="1:17" s="42" customFormat="1" ht="12.75" customHeight="1" x14ac:dyDescent="0.2">
      <c r="A106" s="22"/>
      <c r="B106" s="22"/>
      <c r="C106" s="23" t="s">
        <v>98</v>
      </c>
      <c r="D106" s="84">
        <v>26</v>
      </c>
      <c r="E106" s="84">
        <v>142</v>
      </c>
      <c r="F106" s="84">
        <v>26</v>
      </c>
      <c r="G106" s="84">
        <v>142</v>
      </c>
      <c r="H106" s="84"/>
      <c r="I106" s="84"/>
      <c r="J106" s="84">
        <v>19</v>
      </c>
      <c r="K106" s="84">
        <v>108</v>
      </c>
      <c r="L106" s="48"/>
      <c r="M106" s="48"/>
      <c r="N106" s="48"/>
      <c r="O106" s="48"/>
      <c r="P106" s="48"/>
      <c r="Q106" s="48"/>
    </row>
    <row r="107" spans="1:17" s="42" customFormat="1" ht="12.75" customHeight="1" x14ac:dyDescent="0.2">
      <c r="A107" s="22"/>
      <c r="B107" s="23"/>
      <c r="C107" s="23" t="s">
        <v>99</v>
      </c>
      <c r="D107" s="84">
        <v>48</v>
      </c>
      <c r="E107" s="84">
        <v>249.5</v>
      </c>
      <c r="F107" s="84">
        <v>48</v>
      </c>
      <c r="G107" s="84">
        <v>249.5</v>
      </c>
      <c r="H107" s="84"/>
      <c r="I107" s="84"/>
      <c r="J107" s="84">
        <v>61</v>
      </c>
      <c r="K107" s="84">
        <v>416.5</v>
      </c>
      <c r="L107" s="30"/>
      <c r="M107" s="48"/>
      <c r="N107" s="48"/>
      <c r="O107" s="48"/>
      <c r="P107" s="48"/>
      <c r="Q107" s="48"/>
    </row>
    <row r="108" spans="1:17" s="42" customFormat="1" ht="12.75" customHeight="1" x14ac:dyDescent="0.2">
      <c r="A108" s="22"/>
      <c r="B108" s="23"/>
      <c r="C108" s="23" t="s">
        <v>100</v>
      </c>
      <c r="D108" s="84">
        <v>34</v>
      </c>
      <c r="E108" s="84">
        <v>216.5</v>
      </c>
      <c r="F108" s="84">
        <v>34</v>
      </c>
      <c r="G108" s="84">
        <v>216.5</v>
      </c>
      <c r="H108" s="84"/>
      <c r="I108" s="84"/>
      <c r="J108" s="84">
        <v>36</v>
      </c>
      <c r="K108" s="84">
        <v>220.5</v>
      </c>
      <c r="L108" s="48"/>
      <c r="M108" s="48"/>
      <c r="N108" s="48"/>
      <c r="O108" s="48"/>
      <c r="P108" s="48"/>
      <c r="Q108" s="48"/>
    </row>
    <row r="109" spans="1:17" s="42" customFormat="1" ht="12.75" customHeight="1" x14ac:dyDescent="0.2">
      <c r="A109" s="22"/>
      <c r="B109" s="23"/>
      <c r="C109" s="23" t="s">
        <v>101</v>
      </c>
      <c r="D109" s="84">
        <v>22</v>
      </c>
      <c r="E109" s="84">
        <v>107.5</v>
      </c>
      <c r="F109" s="84">
        <v>22</v>
      </c>
      <c r="G109" s="84">
        <v>107.5</v>
      </c>
      <c r="H109" s="84"/>
      <c r="I109" s="84"/>
      <c r="J109" s="84">
        <v>24</v>
      </c>
      <c r="K109" s="84">
        <v>108.5</v>
      </c>
      <c r="L109" s="48"/>
      <c r="M109" s="48"/>
      <c r="N109" s="48"/>
      <c r="O109" s="48"/>
      <c r="P109" s="48"/>
      <c r="Q109" s="48"/>
    </row>
    <row r="110" spans="1:17" s="42" customFormat="1" ht="12.75" customHeight="1" x14ac:dyDescent="0.2">
      <c r="A110" s="22"/>
      <c r="B110" s="22"/>
      <c r="C110" s="23" t="s">
        <v>102</v>
      </c>
      <c r="D110" s="84">
        <v>10</v>
      </c>
      <c r="E110" s="84">
        <v>69</v>
      </c>
      <c r="F110" s="84">
        <v>10</v>
      </c>
      <c r="G110" s="84">
        <v>69</v>
      </c>
      <c r="H110" s="84"/>
      <c r="I110" s="84"/>
      <c r="J110" s="84">
        <v>6</v>
      </c>
      <c r="K110" s="84">
        <v>35</v>
      </c>
      <c r="L110" s="48"/>
      <c r="M110" s="48"/>
      <c r="N110" s="48"/>
      <c r="O110" s="48"/>
      <c r="P110" s="48"/>
      <c r="Q110" s="48"/>
    </row>
    <row r="111" spans="1:17" s="42" customFormat="1" ht="12.75" customHeight="1" x14ac:dyDescent="0.2">
      <c r="A111" s="22"/>
      <c r="B111" s="22"/>
      <c r="C111" s="23" t="s">
        <v>103</v>
      </c>
      <c r="D111" s="84">
        <v>14</v>
      </c>
      <c r="E111" s="84">
        <v>102.5</v>
      </c>
      <c r="F111" s="84">
        <v>12</v>
      </c>
      <c r="G111" s="84">
        <v>82.5</v>
      </c>
      <c r="H111" s="84"/>
      <c r="I111" s="84"/>
      <c r="J111" s="84">
        <v>9</v>
      </c>
      <c r="K111" s="84">
        <v>40.4</v>
      </c>
      <c r="L111" s="48"/>
      <c r="M111" s="48"/>
      <c r="N111" s="48"/>
      <c r="O111" s="48"/>
      <c r="P111" s="48"/>
      <c r="Q111" s="48"/>
    </row>
    <row r="112" spans="1:17" s="42" customFormat="1" ht="12.75" customHeight="1" x14ac:dyDescent="0.2">
      <c r="A112" s="22"/>
      <c r="B112" s="22"/>
      <c r="C112" s="23" t="s">
        <v>104</v>
      </c>
      <c r="D112" s="84"/>
      <c r="E112" s="84"/>
      <c r="F112" s="84"/>
      <c r="G112" s="84"/>
      <c r="H112" s="84"/>
      <c r="I112" s="84"/>
      <c r="J112" s="84">
        <v>1</v>
      </c>
      <c r="K112" s="84">
        <v>8.6</v>
      </c>
      <c r="L112" s="48"/>
      <c r="M112" s="48"/>
      <c r="N112" s="48"/>
      <c r="O112" s="48"/>
      <c r="P112" s="48"/>
      <c r="Q112" s="48"/>
    </row>
    <row r="113" spans="1:17" s="42" customFormat="1" ht="12.75" customHeight="1" x14ac:dyDescent="0.2">
      <c r="A113" s="22"/>
      <c r="B113" s="23"/>
      <c r="C113" s="23" t="s">
        <v>105</v>
      </c>
      <c r="D113" s="84">
        <v>7</v>
      </c>
      <c r="E113" s="84">
        <v>23</v>
      </c>
      <c r="F113" s="84">
        <v>7</v>
      </c>
      <c r="G113" s="84">
        <v>23</v>
      </c>
      <c r="H113" s="84"/>
      <c r="I113" s="84"/>
      <c r="J113" s="84">
        <v>8</v>
      </c>
      <c r="K113" s="84">
        <v>26</v>
      </c>
      <c r="L113" s="48"/>
      <c r="M113" s="48"/>
      <c r="N113" s="48"/>
      <c r="O113" s="48"/>
      <c r="P113" s="48"/>
      <c r="Q113" s="48"/>
    </row>
    <row r="114" spans="1:17" s="42" customFormat="1" ht="12.75" customHeight="1" x14ac:dyDescent="0.2">
      <c r="A114" s="22"/>
      <c r="B114" s="23"/>
      <c r="C114" s="23" t="s">
        <v>106</v>
      </c>
      <c r="D114" s="84">
        <v>7</v>
      </c>
      <c r="E114" s="84">
        <v>21</v>
      </c>
      <c r="F114" s="84">
        <v>7</v>
      </c>
      <c r="G114" s="84">
        <v>21</v>
      </c>
      <c r="H114" s="84"/>
      <c r="I114" s="84"/>
      <c r="J114" s="84">
        <v>10</v>
      </c>
      <c r="K114" s="84">
        <v>30</v>
      </c>
      <c r="L114" s="48"/>
      <c r="M114" s="48"/>
      <c r="N114" s="48"/>
      <c r="O114" s="48"/>
      <c r="P114" s="48"/>
      <c r="Q114" s="48"/>
    </row>
    <row r="115" spans="1:17" s="42" customFormat="1" ht="12.75" customHeight="1" x14ac:dyDescent="0.2">
      <c r="A115" s="22"/>
      <c r="B115" s="22"/>
      <c r="C115" s="23" t="s">
        <v>30</v>
      </c>
      <c r="D115" s="76">
        <f>D104+D105+D106+D107+D108+D109+D110+D111+D112+D113+D114</f>
        <v>242</v>
      </c>
      <c r="E115" s="76">
        <f t="shared" ref="E115:Q115" si="9">E104+E105+E106+E107+E108+E109+E110+E111+E112+E113+E114</f>
        <v>1342</v>
      </c>
      <c r="F115" s="76">
        <f t="shared" si="9"/>
        <v>239</v>
      </c>
      <c r="G115" s="76">
        <f t="shared" si="9"/>
        <v>1318.5</v>
      </c>
      <c r="H115" s="76">
        <f t="shared" si="9"/>
        <v>0</v>
      </c>
      <c r="I115" s="76">
        <f t="shared" si="9"/>
        <v>0</v>
      </c>
      <c r="J115" s="76">
        <f t="shared" si="9"/>
        <v>257</v>
      </c>
      <c r="K115" s="76">
        <f t="shared" si="9"/>
        <v>1443.5</v>
      </c>
      <c r="L115" s="48">
        <f t="shared" si="9"/>
        <v>0</v>
      </c>
      <c r="M115" s="48">
        <f t="shared" si="9"/>
        <v>0</v>
      </c>
      <c r="N115" s="48">
        <f t="shared" si="9"/>
        <v>0</v>
      </c>
      <c r="O115" s="48">
        <f t="shared" si="9"/>
        <v>0</v>
      </c>
      <c r="P115" s="48">
        <f t="shared" si="9"/>
        <v>0</v>
      </c>
      <c r="Q115" s="48">
        <f t="shared" si="9"/>
        <v>0</v>
      </c>
    </row>
    <row r="116" spans="1:17" s="42" customFormat="1" ht="12.75" customHeight="1" x14ac:dyDescent="0.2">
      <c r="A116" s="22"/>
      <c r="B116" s="22"/>
      <c r="C116" s="114" t="s">
        <v>107</v>
      </c>
      <c r="D116" s="114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</row>
    <row r="117" spans="1:17" s="42" customFormat="1" ht="12.75" customHeight="1" x14ac:dyDescent="0.2">
      <c r="A117" s="22"/>
      <c r="B117" s="31"/>
      <c r="C117" s="31" t="s">
        <v>108</v>
      </c>
      <c r="D117" s="83"/>
      <c r="E117" s="83"/>
      <c r="F117" s="83"/>
      <c r="G117" s="83"/>
      <c r="H117" s="83"/>
      <c r="I117" s="83"/>
      <c r="J117" s="83"/>
      <c r="K117" s="83"/>
      <c r="L117" s="48"/>
      <c r="M117" s="48"/>
      <c r="N117" s="48"/>
      <c r="O117" s="48"/>
      <c r="P117" s="48"/>
      <c r="Q117" s="48"/>
    </row>
    <row r="118" spans="1:17" s="42" customFormat="1" ht="12.75" customHeight="1" x14ac:dyDescent="0.2">
      <c r="A118" s="22"/>
      <c r="B118" s="31"/>
      <c r="C118" s="31" t="s">
        <v>109</v>
      </c>
      <c r="D118" s="83">
        <v>3</v>
      </c>
      <c r="E118" s="83">
        <v>14.2</v>
      </c>
      <c r="F118" s="83">
        <v>3</v>
      </c>
      <c r="G118" s="83">
        <v>14.2</v>
      </c>
      <c r="H118" s="83"/>
      <c r="I118" s="83"/>
      <c r="J118" s="83">
        <v>4</v>
      </c>
      <c r="K118" s="83">
        <v>37</v>
      </c>
      <c r="L118" s="48"/>
      <c r="M118" s="48"/>
      <c r="N118" s="48"/>
      <c r="O118" s="48"/>
      <c r="P118" s="48"/>
      <c r="Q118" s="48"/>
    </row>
    <row r="119" spans="1:17" s="42" customFormat="1" ht="12.75" customHeight="1" x14ac:dyDescent="0.2">
      <c r="A119" s="22"/>
      <c r="B119" s="31"/>
      <c r="C119" s="31" t="s">
        <v>110</v>
      </c>
      <c r="D119" s="83">
        <v>19</v>
      </c>
      <c r="E119" s="83">
        <v>85.5</v>
      </c>
      <c r="F119" s="83">
        <v>19</v>
      </c>
      <c r="G119" s="83">
        <v>85.5</v>
      </c>
      <c r="H119" s="83"/>
      <c r="I119" s="83"/>
      <c r="J119" s="83">
        <v>18</v>
      </c>
      <c r="K119" s="83">
        <v>81</v>
      </c>
      <c r="L119" s="48"/>
      <c r="M119" s="48"/>
      <c r="N119" s="48"/>
      <c r="O119" s="48"/>
      <c r="P119" s="48"/>
      <c r="Q119" s="48"/>
    </row>
    <row r="120" spans="1:17" s="42" customFormat="1" ht="12.75" customHeight="1" x14ac:dyDescent="0.2">
      <c r="A120" s="22"/>
      <c r="B120" s="31"/>
      <c r="C120" s="31" t="s">
        <v>111</v>
      </c>
      <c r="D120" s="83">
        <v>12</v>
      </c>
      <c r="E120" s="83">
        <v>68</v>
      </c>
      <c r="F120" s="83">
        <v>12</v>
      </c>
      <c r="G120" s="83">
        <v>68</v>
      </c>
      <c r="H120" s="83"/>
      <c r="I120" s="83"/>
      <c r="J120" s="83">
        <v>12</v>
      </c>
      <c r="K120" s="83">
        <v>76</v>
      </c>
      <c r="L120" s="48"/>
      <c r="M120" s="48"/>
      <c r="N120" s="48"/>
      <c r="O120" s="48"/>
      <c r="P120" s="48"/>
      <c r="Q120" s="48"/>
    </row>
    <row r="121" spans="1:17" s="42" customFormat="1" ht="12.75" customHeight="1" x14ac:dyDescent="0.2">
      <c r="A121" s="22"/>
      <c r="B121" s="31"/>
      <c r="C121" s="31" t="s">
        <v>112</v>
      </c>
      <c r="D121" s="83">
        <v>27</v>
      </c>
      <c r="E121" s="83">
        <v>114.5</v>
      </c>
      <c r="F121" s="83">
        <v>26</v>
      </c>
      <c r="G121" s="83">
        <v>110</v>
      </c>
      <c r="H121" s="83"/>
      <c r="I121" s="83"/>
      <c r="J121" s="83">
        <v>21</v>
      </c>
      <c r="K121" s="83">
        <v>156.5</v>
      </c>
      <c r="L121" s="48"/>
      <c r="M121" s="48"/>
      <c r="N121" s="48"/>
      <c r="O121" s="48"/>
      <c r="P121" s="48"/>
      <c r="Q121" s="48"/>
    </row>
    <row r="122" spans="1:17" s="42" customFormat="1" ht="12.75" customHeight="1" x14ac:dyDescent="0.2">
      <c r="A122" s="22"/>
      <c r="B122" s="31"/>
      <c r="C122" s="31" t="s">
        <v>113</v>
      </c>
      <c r="D122" s="83">
        <v>17</v>
      </c>
      <c r="E122" s="83">
        <v>184.5</v>
      </c>
      <c r="F122" s="83">
        <v>17</v>
      </c>
      <c r="G122" s="83">
        <v>184.5</v>
      </c>
      <c r="H122" s="83"/>
      <c r="I122" s="83"/>
      <c r="J122" s="83">
        <v>17</v>
      </c>
      <c r="K122" s="83">
        <v>181</v>
      </c>
      <c r="L122" s="48"/>
      <c r="M122" s="48"/>
      <c r="N122" s="48"/>
      <c r="O122" s="48"/>
      <c r="P122" s="48"/>
      <c r="Q122" s="48"/>
    </row>
    <row r="123" spans="1:17" s="42" customFormat="1" ht="12.75" customHeight="1" x14ac:dyDescent="0.2">
      <c r="A123" s="22"/>
      <c r="B123" s="31"/>
      <c r="C123" s="31" t="s">
        <v>114</v>
      </c>
      <c r="D123" s="83"/>
      <c r="E123" s="83"/>
      <c r="F123" s="83"/>
      <c r="G123" s="83"/>
      <c r="H123" s="83"/>
      <c r="I123" s="83"/>
      <c r="J123" s="83"/>
      <c r="K123" s="83"/>
      <c r="L123" s="48"/>
      <c r="M123" s="48"/>
      <c r="N123" s="48"/>
      <c r="O123" s="48"/>
      <c r="P123" s="48"/>
      <c r="Q123" s="48"/>
    </row>
    <row r="124" spans="1:17" s="42" customFormat="1" ht="12.75" customHeight="1" x14ac:dyDescent="0.2">
      <c r="A124" s="22"/>
      <c r="B124" s="31"/>
      <c r="C124" s="31" t="s">
        <v>115</v>
      </c>
      <c r="D124" s="83">
        <v>1</v>
      </c>
      <c r="E124" s="83">
        <v>4.5</v>
      </c>
      <c r="F124" s="83">
        <v>1</v>
      </c>
      <c r="G124" s="83">
        <v>4.5</v>
      </c>
      <c r="H124" s="83"/>
      <c r="I124" s="83"/>
      <c r="J124" s="83">
        <v>6</v>
      </c>
      <c r="K124" s="83">
        <v>27</v>
      </c>
      <c r="L124" s="48"/>
      <c r="M124" s="48"/>
      <c r="N124" s="48"/>
      <c r="O124" s="48"/>
      <c r="P124" s="48"/>
      <c r="Q124" s="48"/>
    </row>
    <row r="125" spans="1:17" s="42" customFormat="1" ht="12.75" customHeight="1" x14ac:dyDescent="0.2">
      <c r="A125" s="22"/>
      <c r="B125" s="31"/>
      <c r="C125" s="31" t="s">
        <v>116</v>
      </c>
      <c r="D125" s="83"/>
      <c r="E125" s="83"/>
      <c r="F125" s="83"/>
      <c r="G125" s="83"/>
      <c r="H125" s="83"/>
      <c r="I125" s="83"/>
      <c r="J125" s="83"/>
      <c r="K125" s="83"/>
      <c r="L125" s="48"/>
      <c r="M125" s="48"/>
      <c r="N125" s="48"/>
      <c r="O125" s="48"/>
      <c r="P125" s="48"/>
      <c r="Q125" s="48"/>
    </row>
    <row r="126" spans="1:17" s="42" customFormat="1" ht="12.75" customHeight="1" x14ac:dyDescent="0.2">
      <c r="A126" s="22"/>
      <c r="B126" s="31"/>
      <c r="C126" s="31" t="s">
        <v>117</v>
      </c>
      <c r="D126" s="83">
        <v>3</v>
      </c>
      <c r="E126" s="83">
        <v>13.5</v>
      </c>
      <c r="F126" s="83">
        <v>2</v>
      </c>
      <c r="G126" s="83">
        <v>9</v>
      </c>
      <c r="H126" s="83"/>
      <c r="I126" s="83"/>
      <c r="J126" s="83">
        <v>2</v>
      </c>
      <c r="K126" s="83">
        <v>9</v>
      </c>
      <c r="L126" s="48"/>
      <c r="M126" s="48"/>
      <c r="N126" s="48"/>
      <c r="O126" s="48"/>
      <c r="P126" s="48"/>
      <c r="Q126" s="48"/>
    </row>
    <row r="127" spans="1:17" s="42" customFormat="1" ht="12.75" customHeight="1" x14ac:dyDescent="0.2">
      <c r="A127" s="22"/>
      <c r="B127" s="32"/>
      <c r="C127" s="32" t="s">
        <v>118</v>
      </c>
      <c r="D127" s="83"/>
      <c r="E127" s="83"/>
      <c r="F127" s="83"/>
      <c r="G127" s="83"/>
      <c r="H127" s="83"/>
      <c r="I127" s="83"/>
      <c r="J127" s="83"/>
      <c r="K127" s="83"/>
      <c r="L127" s="48"/>
      <c r="M127" s="48"/>
      <c r="N127" s="48"/>
      <c r="O127" s="48"/>
      <c r="P127" s="48"/>
      <c r="Q127" s="48"/>
    </row>
    <row r="128" spans="1:17" s="42" customFormat="1" ht="12.75" customHeight="1" x14ac:dyDescent="0.2">
      <c r="A128" s="22"/>
      <c r="B128" s="31"/>
      <c r="C128" s="31" t="s">
        <v>119</v>
      </c>
      <c r="D128" s="83"/>
      <c r="E128" s="83"/>
      <c r="F128" s="83"/>
      <c r="G128" s="83"/>
      <c r="H128" s="83"/>
      <c r="I128" s="83"/>
      <c r="J128" s="83"/>
      <c r="K128" s="83"/>
      <c r="L128" s="48"/>
      <c r="M128" s="48"/>
      <c r="N128" s="48"/>
      <c r="O128" s="48"/>
      <c r="P128" s="48"/>
      <c r="Q128" s="48"/>
    </row>
    <row r="129" spans="1:17" s="42" customFormat="1" ht="12.75" customHeight="1" x14ac:dyDescent="0.2">
      <c r="A129" s="22"/>
      <c r="B129" s="22"/>
      <c r="C129" s="25" t="s">
        <v>30</v>
      </c>
      <c r="D129" s="30">
        <f>D117+D118+D119+D120+D121+D122+D123+D124+D125+D126+D127+D128</f>
        <v>82</v>
      </c>
      <c r="E129" s="30">
        <f t="shared" ref="E129:K129" si="10">E117+E118+E119+E120+E121+E122+E123+E124+E125+E126+E127+E128</f>
        <v>484.7</v>
      </c>
      <c r="F129" s="30">
        <f t="shared" si="10"/>
        <v>80</v>
      </c>
      <c r="G129" s="30">
        <f t="shared" si="10"/>
        <v>475.7</v>
      </c>
      <c r="H129" s="30">
        <f t="shared" si="10"/>
        <v>0</v>
      </c>
      <c r="I129" s="30">
        <f t="shared" si="10"/>
        <v>0</v>
      </c>
      <c r="J129" s="30">
        <f t="shared" si="10"/>
        <v>80</v>
      </c>
      <c r="K129" s="30">
        <f t="shared" si="10"/>
        <v>567.5</v>
      </c>
      <c r="L129" s="48">
        <f t="shared" ref="L129:Q129" si="11">L117+L118+L119+L120+L121+L122+L123+L124+L125+L126+L127+L128</f>
        <v>0</v>
      </c>
      <c r="M129" s="48">
        <f t="shared" si="11"/>
        <v>0</v>
      </c>
      <c r="N129" s="48">
        <f t="shared" si="11"/>
        <v>0</v>
      </c>
      <c r="O129" s="48">
        <f t="shared" si="11"/>
        <v>0</v>
      </c>
      <c r="P129" s="48">
        <f t="shared" si="11"/>
        <v>0</v>
      </c>
      <c r="Q129" s="48">
        <f t="shared" si="11"/>
        <v>0</v>
      </c>
    </row>
    <row r="130" spans="1:17" s="42" customFormat="1" ht="25.5" customHeight="1" x14ac:dyDescent="0.2">
      <c r="A130" s="60"/>
      <c r="B130" s="34"/>
      <c r="C130" s="35" t="s">
        <v>120</v>
      </c>
      <c r="D130" s="61">
        <f>D30+D38+D52+D63+D70+D78+D91+D102+D115+D129</f>
        <v>803</v>
      </c>
      <c r="E130" s="77">
        <f t="shared" ref="E130:Q130" si="12">E30+E38+E52+E63+E70+E78+E91+E102+E115+E129</f>
        <v>4538.585</v>
      </c>
      <c r="F130" s="61">
        <f t="shared" si="12"/>
        <v>765</v>
      </c>
      <c r="G130" s="77">
        <f t="shared" si="12"/>
        <v>4416.0549999999994</v>
      </c>
      <c r="H130" s="61">
        <f t="shared" si="12"/>
        <v>0</v>
      </c>
      <c r="I130" s="77">
        <f t="shared" si="12"/>
        <v>0</v>
      </c>
      <c r="J130" s="61">
        <f t="shared" si="12"/>
        <v>836</v>
      </c>
      <c r="K130" s="77">
        <f t="shared" si="12"/>
        <v>4762.51</v>
      </c>
      <c r="L130" s="61">
        <f t="shared" si="12"/>
        <v>0</v>
      </c>
      <c r="M130" s="77">
        <f t="shared" si="12"/>
        <v>0</v>
      </c>
      <c r="N130" s="61">
        <f t="shared" si="12"/>
        <v>0</v>
      </c>
      <c r="O130" s="77">
        <f t="shared" si="12"/>
        <v>0</v>
      </c>
      <c r="P130" s="61">
        <f t="shared" si="12"/>
        <v>0</v>
      </c>
      <c r="Q130" s="77">
        <f t="shared" si="12"/>
        <v>0</v>
      </c>
    </row>
    <row r="131" spans="1:17" s="42" customFormat="1" x14ac:dyDescent="0.2">
      <c r="A131" s="37" t="s">
        <v>121</v>
      </c>
      <c r="B131" s="93" t="s">
        <v>122</v>
      </c>
      <c r="C131" s="94"/>
      <c r="D131" s="40">
        <f t="shared" ref="D131:Q131" si="13">SUM(D130:D130)</f>
        <v>803</v>
      </c>
      <c r="E131" s="41">
        <f t="shared" si="13"/>
        <v>4538.585</v>
      </c>
      <c r="F131" s="40">
        <f t="shared" si="13"/>
        <v>765</v>
      </c>
      <c r="G131" s="41">
        <f t="shared" si="13"/>
        <v>4416.0549999999994</v>
      </c>
      <c r="H131" s="40">
        <f t="shared" si="13"/>
        <v>0</v>
      </c>
      <c r="I131" s="41">
        <f t="shared" si="13"/>
        <v>0</v>
      </c>
      <c r="J131" s="40">
        <f t="shared" si="13"/>
        <v>836</v>
      </c>
      <c r="K131" s="41">
        <f>SUM(K130:K130)</f>
        <v>4762.51</v>
      </c>
      <c r="L131" s="40">
        <f t="shared" si="13"/>
        <v>0</v>
      </c>
      <c r="M131" s="41">
        <f t="shared" si="13"/>
        <v>0</v>
      </c>
      <c r="N131" s="40">
        <f t="shared" si="13"/>
        <v>0</v>
      </c>
      <c r="O131" s="41">
        <f t="shared" si="13"/>
        <v>0</v>
      </c>
      <c r="P131" s="40">
        <f t="shared" si="13"/>
        <v>0</v>
      </c>
      <c r="Q131" s="41">
        <f t="shared" si="13"/>
        <v>0</v>
      </c>
    </row>
    <row r="132" spans="1:17" s="42" customFormat="1" x14ac:dyDescent="0.2"/>
    <row r="133" spans="1:17" s="42" customFormat="1" x14ac:dyDescent="0.2"/>
    <row r="134" spans="1:17" x14ac:dyDescent="0.2">
      <c r="D134" s="43"/>
      <c r="E134" s="44"/>
      <c r="F134" s="43"/>
      <c r="G134" s="44"/>
    </row>
    <row r="135" spans="1:17" x14ac:dyDescent="0.2">
      <c r="J135" s="43"/>
      <c r="K135" s="43"/>
    </row>
    <row r="136" spans="1:17" x14ac:dyDescent="0.2">
      <c r="F136" s="10"/>
      <c r="G136" s="45"/>
      <c r="K136" s="45"/>
    </row>
    <row r="137" spans="1:17" x14ac:dyDescent="0.2">
      <c r="K137" s="44"/>
    </row>
  </sheetData>
  <mergeCells count="36">
    <mergeCell ref="I7:L7"/>
    <mergeCell ref="I1:L1"/>
    <mergeCell ref="I2:L2"/>
    <mergeCell ref="I3:L3"/>
    <mergeCell ref="I5:L5"/>
    <mergeCell ref="I6:L6"/>
    <mergeCell ref="C22:D22"/>
    <mergeCell ref="B10:M10"/>
    <mergeCell ref="B11:M11"/>
    <mergeCell ref="B13:M13"/>
    <mergeCell ref="B14:M14"/>
    <mergeCell ref="B15:M15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C92:D92"/>
    <mergeCell ref="C103:D103"/>
    <mergeCell ref="C116:D116"/>
    <mergeCell ref="B131:C131"/>
    <mergeCell ref="C31:D31"/>
    <mergeCell ref="C39:D39"/>
    <mergeCell ref="C53:D53"/>
    <mergeCell ref="C64:D64"/>
    <mergeCell ref="C79:D79"/>
    <mergeCell ref="C71:D71"/>
  </mergeCells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СВОД Август</vt:lpstr>
      <vt:lpstr> по 6-10</vt:lpstr>
      <vt:lpstr> по 0,4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2014-09-23T12:56:48Z</dcterms:modified>
</cp:coreProperties>
</file>