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Декабрь 2013г" sheetId="4" r:id="rId1"/>
    <sheet name="Декабрь 2013г. по 6-10" sheetId="8" r:id="rId2"/>
    <sheet name="Декабрь 2013г. по 0,4" sheetId="9" r:id="rId3"/>
  </sheets>
  <definedNames>
    <definedName name="_xlnm._FilterDatabase" localSheetId="0" hidden="1">'Декабрь 2013г'!$C$21:$C$131</definedName>
    <definedName name="_xlnm._FilterDatabase" localSheetId="2" hidden="1">'Декабрь 2013г. по 0,4'!$C$21:$C$131</definedName>
    <definedName name="_xlnm._FilterDatabase" localSheetId="1" hidden="1">'Декабрь 2013г. по 6-10'!$C$21:$C$131</definedName>
  </definedNames>
  <calcPr calcId="125725"/>
</workbook>
</file>

<file path=xl/calcChain.xml><?xml version="1.0" encoding="utf-8"?>
<calcChain xmlns="http://schemas.openxmlformats.org/spreadsheetml/2006/main">
  <c r="E117" i="4"/>
  <c r="F117"/>
  <c r="G117"/>
  <c r="H117"/>
  <c r="I117"/>
  <c r="J117"/>
  <c r="K117"/>
  <c r="E118"/>
  <c r="F118"/>
  <c r="G118"/>
  <c r="H118"/>
  <c r="I118"/>
  <c r="J118"/>
  <c r="K118"/>
  <c r="E119"/>
  <c r="F119"/>
  <c r="G119"/>
  <c r="H119"/>
  <c r="I119"/>
  <c r="J119"/>
  <c r="K119"/>
  <c r="E120"/>
  <c r="F120"/>
  <c r="G120"/>
  <c r="H120"/>
  <c r="I120"/>
  <c r="J120"/>
  <c r="K120"/>
  <c r="E121"/>
  <c r="F121"/>
  <c r="G121"/>
  <c r="H121"/>
  <c r="I121"/>
  <c r="J121"/>
  <c r="K121"/>
  <c r="E122"/>
  <c r="F122"/>
  <c r="G122"/>
  <c r="H122"/>
  <c r="I122"/>
  <c r="J122"/>
  <c r="K122"/>
  <c r="E123"/>
  <c r="F123"/>
  <c r="G123"/>
  <c r="H123"/>
  <c r="I123"/>
  <c r="J123"/>
  <c r="K123"/>
  <c r="E124"/>
  <c r="F124"/>
  <c r="G124"/>
  <c r="H124"/>
  <c r="I124"/>
  <c r="J124"/>
  <c r="K124"/>
  <c r="E125"/>
  <c r="F125"/>
  <c r="G125"/>
  <c r="H125"/>
  <c r="I125"/>
  <c r="J125"/>
  <c r="K125"/>
  <c r="E126"/>
  <c r="F126"/>
  <c r="G126"/>
  <c r="H126"/>
  <c r="I126"/>
  <c r="J126"/>
  <c r="K126"/>
  <c r="E127"/>
  <c r="F127"/>
  <c r="G127"/>
  <c r="H127"/>
  <c r="I127"/>
  <c r="J127"/>
  <c r="K127"/>
  <c r="E128"/>
  <c r="F128"/>
  <c r="G128"/>
  <c r="H128"/>
  <c r="I128"/>
  <c r="J128"/>
  <c r="K128"/>
  <c r="D118"/>
  <c r="D119"/>
  <c r="D120"/>
  <c r="D121"/>
  <c r="D122"/>
  <c r="D123"/>
  <c r="D124"/>
  <c r="D125"/>
  <c r="D126"/>
  <c r="D127"/>
  <c r="D128"/>
  <c r="D117"/>
  <c r="E104"/>
  <c r="F104"/>
  <c r="G104"/>
  <c r="H104"/>
  <c r="I104"/>
  <c r="J104"/>
  <c r="K104"/>
  <c r="E105"/>
  <c r="F105"/>
  <c r="G105"/>
  <c r="H105"/>
  <c r="I105"/>
  <c r="J105"/>
  <c r="K105"/>
  <c r="E106"/>
  <c r="F106"/>
  <c r="G106"/>
  <c r="H106"/>
  <c r="I106"/>
  <c r="J106"/>
  <c r="K106"/>
  <c r="E107"/>
  <c r="F107"/>
  <c r="G107"/>
  <c r="H107"/>
  <c r="I107"/>
  <c r="J107"/>
  <c r="K107"/>
  <c r="E108"/>
  <c r="F108"/>
  <c r="G108"/>
  <c r="H108"/>
  <c r="I108"/>
  <c r="J108"/>
  <c r="K108"/>
  <c r="E109"/>
  <c r="F109"/>
  <c r="G109"/>
  <c r="H109"/>
  <c r="I109"/>
  <c r="J109"/>
  <c r="K109"/>
  <c r="E110"/>
  <c r="F110"/>
  <c r="G110"/>
  <c r="H110"/>
  <c r="I110"/>
  <c r="J110"/>
  <c r="K110"/>
  <c r="E111"/>
  <c r="F111"/>
  <c r="G111"/>
  <c r="H111"/>
  <c r="I111"/>
  <c r="J111"/>
  <c r="K111"/>
  <c r="E112"/>
  <c r="F112"/>
  <c r="G112"/>
  <c r="H112"/>
  <c r="I112"/>
  <c r="J112"/>
  <c r="K112"/>
  <c r="E113"/>
  <c r="F113"/>
  <c r="G113"/>
  <c r="H113"/>
  <c r="I113"/>
  <c r="J113"/>
  <c r="K113"/>
  <c r="E114"/>
  <c r="F114"/>
  <c r="G114"/>
  <c r="H114"/>
  <c r="I114"/>
  <c r="J114"/>
  <c r="K114"/>
  <c r="D105"/>
  <c r="D106"/>
  <c r="D107"/>
  <c r="D108"/>
  <c r="D109"/>
  <c r="D110"/>
  <c r="D111"/>
  <c r="D112"/>
  <c r="D113"/>
  <c r="D114"/>
  <c r="D104"/>
  <c r="E93"/>
  <c r="F93"/>
  <c r="G93"/>
  <c r="H93"/>
  <c r="I93"/>
  <c r="J93"/>
  <c r="K93"/>
  <c r="E94"/>
  <c r="F94"/>
  <c r="G94"/>
  <c r="H94"/>
  <c r="I94"/>
  <c r="J94"/>
  <c r="K94"/>
  <c r="E95"/>
  <c r="F95"/>
  <c r="G95"/>
  <c r="H95"/>
  <c r="I95"/>
  <c r="J95"/>
  <c r="K95"/>
  <c r="E96"/>
  <c r="F96"/>
  <c r="G96"/>
  <c r="H96"/>
  <c r="I96"/>
  <c r="J96"/>
  <c r="K96"/>
  <c r="E97"/>
  <c r="F97"/>
  <c r="G97"/>
  <c r="H97"/>
  <c r="I97"/>
  <c r="J97"/>
  <c r="K97"/>
  <c r="E98"/>
  <c r="F98"/>
  <c r="G98"/>
  <c r="H98"/>
  <c r="I98"/>
  <c r="J98"/>
  <c r="K98"/>
  <c r="E99"/>
  <c r="F99"/>
  <c r="G99"/>
  <c r="H99"/>
  <c r="I99"/>
  <c r="J99"/>
  <c r="K99"/>
  <c r="E100"/>
  <c r="F100"/>
  <c r="G100"/>
  <c r="H100"/>
  <c r="I100"/>
  <c r="J100"/>
  <c r="K100"/>
  <c r="E101"/>
  <c r="F101"/>
  <c r="G101"/>
  <c r="H101"/>
  <c r="I101"/>
  <c r="J101"/>
  <c r="K101"/>
  <c r="D94"/>
  <c r="D95"/>
  <c r="D96"/>
  <c r="D97"/>
  <c r="D98"/>
  <c r="D99"/>
  <c r="D100"/>
  <c r="D101"/>
  <c r="D93"/>
  <c r="E80"/>
  <c r="F80"/>
  <c r="G80"/>
  <c r="H80"/>
  <c r="I80"/>
  <c r="J80"/>
  <c r="K80"/>
  <c r="E81"/>
  <c r="F81"/>
  <c r="G81"/>
  <c r="H81"/>
  <c r="I81"/>
  <c r="J81"/>
  <c r="K81"/>
  <c r="E82"/>
  <c r="F82"/>
  <c r="G82"/>
  <c r="H82"/>
  <c r="I82"/>
  <c r="J82"/>
  <c r="K82"/>
  <c r="E83"/>
  <c r="F83"/>
  <c r="G83"/>
  <c r="H83"/>
  <c r="I83"/>
  <c r="J83"/>
  <c r="K83"/>
  <c r="E84"/>
  <c r="F84"/>
  <c r="G84"/>
  <c r="H84"/>
  <c r="I84"/>
  <c r="J84"/>
  <c r="K84"/>
  <c r="E85"/>
  <c r="F85"/>
  <c r="G85"/>
  <c r="H85"/>
  <c r="I85"/>
  <c r="J85"/>
  <c r="K85"/>
  <c r="E86"/>
  <c r="F86"/>
  <c r="G86"/>
  <c r="H86"/>
  <c r="I86"/>
  <c r="J86"/>
  <c r="K86"/>
  <c r="E87"/>
  <c r="F87"/>
  <c r="G87"/>
  <c r="H87"/>
  <c r="I87"/>
  <c r="J87"/>
  <c r="K87"/>
  <c r="E88"/>
  <c r="F88"/>
  <c r="G88"/>
  <c r="H88"/>
  <c r="I88"/>
  <c r="J88"/>
  <c r="K88"/>
  <c r="E89"/>
  <c r="F89"/>
  <c r="G89"/>
  <c r="H89"/>
  <c r="I89"/>
  <c r="J89"/>
  <c r="K89"/>
  <c r="E90"/>
  <c r="F90"/>
  <c r="G90"/>
  <c r="H90"/>
  <c r="I90"/>
  <c r="J90"/>
  <c r="K90"/>
  <c r="D81"/>
  <c r="D82"/>
  <c r="D83"/>
  <c r="D84"/>
  <c r="D85"/>
  <c r="D86"/>
  <c r="D87"/>
  <c r="D88"/>
  <c r="D89"/>
  <c r="D90"/>
  <c r="D80"/>
  <c r="E72"/>
  <c r="F72"/>
  <c r="G72"/>
  <c r="H72"/>
  <c r="I72"/>
  <c r="J72"/>
  <c r="K72"/>
  <c r="E73"/>
  <c r="F73"/>
  <c r="G73"/>
  <c r="H73"/>
  <c r="I73"/>
  <c r="J73"/>
  <c r="K73"/>
  <c r="E74"/>
  <c r="F74"/>
  <c r="G74"/>
  <c r="H74"/>
  <c r="I74"/>
  <c r="J74"/>
  <c r="K74"/>
  <c r="E75"/>
  <c r="F75"/>
  <c r="G75"/>
  <c r="H75"/>
  <c r="I75"/>
  <c r="J75"/>
  <c r="K75"/>
  <c r="E76"/>
  <c r="F76"/>
  <c r="G76"/>
  <c r="H76"/>
  <c r="I76"/>
  <c r="J76"/>
  <c r="K76"/>
  <c r="E77"/>
  <c r="F77"/>
  <c r="G77"/>
  <c r="H77"/>
  <c r="I77"/>
  <c r="J77"/>
  <c r="K77"/>
  <c r="D73"/>
  <c r="D74"/>
  <c r="D75"/>
  <c r="D76"/>
  <c r="D77"/>
  <c r="D72"/>
  <c r="E65"/>
  <c r="F65"/>
  <c r="G65"/>
  <c r="H65"/>
  <c r="I65"/>
  <c r="J65"/>
  <c r="K65"/>
  <c r="E66"/>
  <c r="F66"/>
  <c r="G66"/>
  <c r="H66"/>
  <c r="I66"/>
  <c r="J66"/>
  <c r="K66"/>
  <c r="E67"/>
  <c r="F67"/>
  <c r="G67"/>
  <c r="H67"/>
  <c r="I67"/>
  <c r="J67"/>
  <c r="K67"/>
  <c r="E68"/>
  <c r="F68"/>
  <c r="G68"/>
  <c r="H68"/>
  <c r="I68"/>
  <c r="J68"/>
  <c r="K68"/>
  <c r="E69"/>
  <c r="F69"/>
  <c r="G69"/>
  <c r="H69"/>
  <c r="I69"/>
  <c r="J69"/>
  <c r="K69"/>
  <c r="D66"/>
  <c r="D67"/>
  <c r="D68"/>
  <c r="D69"/>
  <c r="D65"/>
  <c r="E54"/>
  <c r="F54"/>
  <c r="G54"/>
  <c r="H54"/>
  <c r="I54"/>
  <c r="J54"/>
  <c r="K54"/>
  <c r="E55"/>
  <c r="F55"/>
  <c r="G55"/>
  <c r="H55"/>
  <c r="I55"/>
  <c r="J55"/>
  <c r="K55"/>
  <c r="E56"/>
  <c r="F56"/>
  <c r="G56"/>
  <c r="H56"/>
  <c r="I56"/>
  <c r="J56"/>
  <c r="K56"/>
  <c r="E57"/>
  <c r="F57"/>
  <c r="G57"/>
  <c r="H57"/>
  <c r="I57"/>
  <c r="J57"/>
  <c r="K57"/>
  <c r="E58"/>
  <c r="F58"/>
  <c r="G58"/>
  <c r="H58"/>
  <c r="I58"/>
  <c r="J58"/>
  <c r="K58"/>
  <c r="E59"/>
  <c r="F59"/>
  <c r="G59"/>
  <c r="H59"/>
  <c r="I59"/>
  <c r="J59"/>
  <c r="K59"/>
  <c r="E60"/>
  <c r="F60"/>
  <c r="G60"/>
  <c r="H60"/>
  <c r="I60"/>
  <c r="J60"/>
  <c r="K60"/>
  <c r="E61"/>
  <c r="F61"/>
  <c r="G61"/>
  <c r="H61"/>
  <c r="I61"/>
  <c r="J61"/>
  <c r="K61"/>
  <c r="E62"/>
  <c r="F62"/>
  <c r="G62"/>
  <c r="H62"/>
  <c r="I62"/>
  <c r="J62"/>
  <c r="K62"/>
  <c r="D55"/>
  <c r="D56"/>
  <c r="D57"/>
  <c r="D58"/>
  <c r="D59"/>
  <c r="D60"/>
  <c r="D61"/>
  <c r="D62"/>
  <c r="D54"/>
  <c r="E40"/>
  <c r="F40"/>
  <c r="G40"/>
  <c r="H40"/>
  <c r="I40"/>
  <c r="J40"/>
  <c r="K40"/>
  <c r="E41"/>
  <c r="F41"/>
  <c r="G41"/>
  <c r="H41"/>
  <c r="I41"/>
  <c r="J41"/>
  <c r="K41"/>
  <c r="E42"/>
  <c r="F42"/>
  <c r="G42"/>
  <c r="H42"/>
  <c r="I42"/>
  <c r="J42"/>
  <c r="K42"/>
  <c r="E43"/>
  <c r="F43"/>
  <c r="G43"/>
  <c r="H43"/>
  <c r="I43"/>
  <c r="J43"/>
  <c r="K43"/>
  <c r="E44"/>
  <c r="F44"/>
  <c r="G44"/>
  <c r="H44"/>
  <c r="I44"/>
  <c r="J44"/>
  <c r="K44"/>
  <c r="E45"/>
  <c r="F45"/>
  <c r="G45"/>
  <c r="H45"/>
  <c r="I45"/>
  <c r="J45"/>
  <c r="K45"/>
  <c r="E46"/>
  <c r="F46"/>
  <c r="G46"/>
  <c r="H46"/>
  <c r="I46"/>
  <c r="J46"/>
  <c r="K46"/>
  <c r="E47"/>
  <c r="F47"/>
  <c r="G47"/>
  <c r="H47"/>
  <c r="I47"/>
  <c r="J47"/>
  <c r="K47"/>
  <c r="E48"/>
  <c r="F48"/>
  <c r="G48"/>
  <c r="H48"/>
  <c r="I48"/>
  <c r="J48"/>
  <c r="K48"/>
  <c r="E49"/>
  <c r="F49"/>
  <c r="G49"/>
  <c r="H49"/>
  <c r="I49"/>
  <c r="J49"/>
  <c r="K49"/>
  <c r="E50"/>
  <c r="F50"/>
  <c r="G50"/>
  <c r="H50"/>
  <c r="I50"/>
  <c r="J50"/>
  <c r="K50"/>
  <c r="E51"/>
  <c r="F51"/>
  <c r="G51"/>
  <c r="H51"/>
  <c r="I51"/>
  <c r="J51"/>
  <c r="K51"/>
  <c r="D41"/>
  <c r="D42"/>
  <c r="D43"/>
  <c r="D44"/>
  <c r="D45"/>
  <c r="D46"/>
  <c r="D47"/>
  <c r="D48"/>
  <c r="D49"/>
  <c r="D50"/>
  <c r="D51"/>
  <c r="D40"/>
  <c r="E32"/>
  <c r="F32"/>
  <c r="G32"/>
  <c r="H32"/>
  <c r="I32"/>
  <c r="J32"/>
  <c r="K32"/>
  <c r="E33"/>
  <c r="F33"/>
  <c r="G33"/>
  <c r="H33"/>
  <c r="I33"/>
  <c r="J33"/>
  <c r="K33"/>
  <c r="E34"/>
  <c r="F34"/>
  <c r="G34"/>
  <c r="H34"/>
  <c r="I34"/>
  <c r="J34"/>
  <c r="K34"/>
  <c r="E35"/>
  <c r="F35"/>
  <c r="G35"/>
  <c r="H35"/>
  <c r="I35"/>
  <c r="J35"/>
  <c r="K35"/>
  <c r="E36"/>
  <c r="F36"/>
  <c r="G36"/>
  <c r="H36"/>
  <c r="I36"/>
  <c r="J36"/>
  <c r="K36"/>
  <c r="E37"/>
  <c r="F37"/>
  <c r="G37"/>
  <c r="H37"/>
  <c r="I37"/>
  <c r="J37"/>
  <c r="K37"/>
  <c r="D33"/>
  <c r="D34"/>
  <c r="D35"/>
  <c r="D36"/>
  <c r="D37"/>
  <c r="D32"/>
  <c r="E23"/>
  <c r="F23"/>
  <c r="G23"/>
  <c r="H23"/>
  <c r="I23"/>
  <c r="J23"/>
  <c r="K23"/>
  <c r="E24"/>
  <c r="F24"/>
  <c r="G24"/>
  <c r="H24"/>
  <c r="I24"/>
  <c r="J24"/>
  <c r="K24"/>
  <c r="E25"/>
  <c r="F25"/>
  <c r="G25"/>
  <c r="H25"/>
  <c r="I25"/>
  <c r="J25"/>
  <c r="K25"/>
  <c r="E26"/>
  <c r="F26"/>
  <c r="G26"/>
  <c r="H26"/>
  <c r="I26"/>
  <c r="J26"/>
  <c r="K26"/>
  <c r="E27"/>
  <c r="F27"/>
  <c r="G27"/>
  <c r="H27"/>
  <c r="I27"/>
  <c r="J27"/>
  <c r="K27"/>
  <c r="E28"/>
  <c r="F28"/>
  <c r="G28"/>
  <c r="H28"/>
  <c r="I28"/>
  <c r="J28"/>
  <c r="K28"/>
  <c r="E29"/>
  <c r="F29"/>
  <c r="G29"/>
  <c r="H29"/>
  <c r="I29"/>
  <c r="J29"/>
  <c r="K29"/>
  <c r="D24"/>
  <c r="D25"/>
  <c r="D26"/>
  <c r="D27"/>
  <c r="D28"/>
  <c r="D29"/>
  <c r="D23"/>
  <c r="Q129" i="9" l="1"/>
  <c r="P129"/>
  <c r="O129"/>
  <c r="N129"/>
  <c r="M129"/>
  <c r="L129"/>
  <c r="K129"/>
  <c r="J129"/>
  <c r="I129"/>
  <c r="H129"/>
  <c r="G129"/>
  <c r="F129"/>
  <c r="E129"/>
  <c r="D129"/>
  <c r="Q115"/>
  <c r="P115"/>
  <c r="O115"/>
  <c r="N115"/>
  <c r="M115"/>
  <c r="L115"/>
  <c r="K115"/>
  <c r="J115"/>
  <c r="I115"/>
  <c r="H115"/>
  <c r="G115"/>
  <c r="F115"/>
  <c r="E115"/>
  <c r="D115"/>
  <c r="Q102"/>
  <c r="P102"/>
  <c r="O102"/>
  <c r="N102"/>
  <c r="M102"/>
  <c r="L102"/>
  <c r="K102"/>
  <c r="J102"/>
  <c r="I102"/>
  <c r="H102"/>
  <c r="G102"/>
  <c r="F102"/>
  <c r="E102"/>
  <c r="D102"/>
  <c r="Q91"/>
  <c r="P91"/>
  <c r="O91"/>
  <c r="N91"/>
  <c r="M91"/>
  <c r="L91"/>
  <c r="K91"/>
  <c r="J91"/>
  <c r="I91"/>
  <c r="H91"/>
  <c r="G91"/>
  <c r="F91"/>
  <c r="E91"/>
  <c r="D91"/>
  <c r="Q78"/>
  <c r="P78"/>
  <c r="O78"/>
  <c r="N78"/>
  <c r="M78"/>
  <c r="L78"/>
  <c r="K78"/>
  <c r="J78"/>
  <c r="I78"/>
  <c r="H78"/>
  <c r="G78"/>
  <c r="F78"/>
  <c r="E78"/>
  <c r="D78"/>
  <c r="Q70"/>
  <c r="P70"/>
  <c r="O70"/>
  <c r="N70"/>
  <c r="M70"/>
  <c r="L70"/>
  <c r="K70"/>
  <c r="J70"/>
  <c r="I70"/>
  <c r="H70"/>
  <c r="G70"/>
  <c r="F70"/>
  <c r="E70"/>
  <c r="D70"/>
  <c r="Q63"/>
  <c r="P63"/>
  <c r="O63"/>
  <c r="N63"/>
  <c r="M63"/>
  <c r="L63"/>
  <c r="K63"/>
  <c r="J63"/>
  <c r="I63"/>
  <c r="H63"/>
  <c r="G63"/>
  <c r="F63"/>
  <c r="E63"/>
  <c r="D63"/>
  <c r="Q52"/>
  <c r="P52"/>
  <c r="O52"/>
  <c r="N52"/>
  <c r="M52"/>
  <c r="L52"/>
  <c r="K52"/>
  <c r="J52"/>
  <c r="I52"/>
  <c r="H52"/>
  <c r="G52"/>
  <c r="F52"/>
  <c r="E52"/>
  <c r="D52"/>
  <c r="Q38"/>
  <c r="P38"/>
  <c r="O38"/>
  <c r="N38"/>
  <c r="M38"/>
  <c r="L38"/>
  <c r="K38"/>
  <c r="J38"/>
  <c r="I38"/>
  <c r="H38"/>
  <c r="G38"/>
  <c r="F38"/>
  <c r="E38"/>
  <c r="D38"/>
  <c r="Q30"/>
  <c r="Q130" s="1"/>
  <c r="Q131" s="1"/>
  <c r="P30"/>
  <c r="P130" s="1"/>
  <c r="P131" s="1"/>
  <c r="O30"/>
  <c r="O130" s="1"/>
  <c r="O131" s="1"/>
  <c r="N30"/>
  <c r="N130" s="1"/>
  <c r="N131" s="1"/>
  <c r="M30"/>
  <c r="M130" s="1"/>
  <c r="M131" s="1"/>
  <c r="L30"/>
  <c r="L130" s="1"/>
  <c r="L131" s="1"/>
  <c r="K30"/>
  <c r="K130" s="1"/>
  <c r="K131" s="1"/>
  <c r="J30"/>
  <c r="J130" s="1"/>
  <c r="J131" s="1"/>
  <c r="I30"/>
  <c r="I130" s="1"/>
  <c r="I131" s="1"/>
  <c r="H30"/>
  <c r="H130" s="1"/>
  <c r="H131" s="1"/>
  <c r="G30"/>
  <c r="G130" s="1"/>
  <c r="G131" s="1"/>
  <c r="F30"/>
  <c r="F130" s="1"/>
  <c r="F131" s="1"/>
  <c r="E30"/>
  <c r="E130" s="1"/>
  <c r="E131" s="1"/>
  <c r="D30"/>
  <c r="D130" s="1"/>
  <c r="D131" s="1"/>
  <c r="Q129" i="8"/>
  <c r="P129"/>
  <c r="O129"/>
  <c r="N129"/>
  <c r="M129"/>
  <c r="L129"/>
  <c r="K129"/>
  <c r="J129"/>
  <c r="I129"/>
  <c r="H129"/>
  <c r="G129"/>
  <c r="F129"/>
  <c r="E129"/>
  <c r="D129"/>
  <c r="Q115"/>
  <c r="P115"/>
  <c r="O115"/>
  <c r="N115"/>
  <c r="M115"/>
  <c r="L115"/>
  <c r="K115"/>
  <c r="J115"/>
  <c r="I115"/>
  <c r="H115"/>
  <c r="G115"/>
  <c r="F115"/>
  <c r="E115"/>
  <c r="D115"/>
  <c r="Q102"/>
  <c r="P102"/>
  <c r="O102"/>
  <c r="N102"/>
  <c r="M102"/>
  <c r="L102"/>
  <c r="K102"/>
  <c r="J102"/>
  <c r="I102"/>
  <c r="H102"/>
  <c r="G102"/>
  <c r="F102"/>
  <c r="E102"/>
  <c r="D102"/>
  <c r="Q91"/>
  <c r="P91"/>
  <c r="O91"/>
  <c r="N91"/>
  <c r="M91"/>
  <c r="L91"/>
  <c r="K91"/>
  <c r="J91"/>
  <c r="I91"/>
  <c r="H91"/>
  <c r="G91"/>
  <c r="F91"/>
  <c r="E91"/>
  <c r="D91"/>
  <c r="Q78"/>
  <c r="P78"/>
  <c r="O78"/>
  <c r="N78"/>
  <c r="M78"/>
  <c r="L78"/>
  <c r="K78"/>
  <c r="J78"/>
  <c r="I78"/>
  <c r="H78"/>
  <c r="G78"/>
  <c r="F78"/>
  <c r="E78"/>
  <c r="D78"/>
  <c r="Q70"/>
  <c r="P70"/>
  <c r="O70"/>
  <c r="N70"/>
  <c r="M70"/>
  <c r="L70"/>
  <c r="K70"/>
  <c r="J70"/>
  <c r="I70"/>
  <c r="H70"/>
  <c r="G70"/>
  <c r="F70"/>
  <c r="E70"/>
  <c r="D70"/>
  <c r="Q63"/>
  <c r="P63"/>
  <c r="O63"/>
  <c r="N63"/>
  <c r="M63"/>
  <c r="L63"/>
  <c r="K63"/>
  <c r="J63"/>
  <c r="I63"/>
  <c r="H63"/>
  <c r="G63"/>
  <c r="F63"/>
  <c r="E63"/>
  <c r="D63"/>
  <c r="Q52"/>
  <c r="P52"/>
  <c r="O52"/>
  <c r="N52"/>
  <c r="M52"/>
  <c r="L52"/>
  <c r="K52"/>
  <c r="J52"/>
  <c r="I52"/>
  <c r="H52"/>
  <c r="G52"/>
  <c r="F52"/>
  <c r="E52"/>
  <c r="D52"/>
  <c r="Q38"/>
  <c r="P38"/>
  <c r="O38"/>
  <c r="N38"/>
  <c r="M38"/>
  <c r="L38"/>
  <c r="K38"/>
  <c r="J38"/>
  <c r="I38"/>
  <c r="H38"/>
  <c r="G38"/>
  <c r="F38"/>
  <c r="E38"/>
  <c r="D38"/>
  <c r="Q30"/>
  <c r="Q130" s="1"/>
  <c r="Q131" s="1"/>
  <c r="P30"/>
  <c r="P130" s="1"/>
  <c r="P131" s="1"/>
  <c r="O30"/>
  <c r="O130" s="1"/>
  <c r="O131" s="1"/>
  <c r="N30"/>
  <c r="N130" s="1"/>
  <c r="N131" s="1"/>
  <c r="M30"/>
  <c r="M130" s="1"/>
  <c r="M131" s="1"/>
  <c r="L30"/>
  <c r="L130" s="1"/>
  <c r="L131" s="1"/>
  <c r="K30"/>
  <c r="K130" s="1"/>
  <c r="K131" s="1"/>
  <c r="J30"/>
  <c r="J130" s="1"/>
  <c r="J131" s="1"/>
  <c r="I30"/>
  <c r="I130" s="1"/>
  <c r="I131" s="1"/>
  <c r="H30"/>
  <c r="H130" s="1"/>
  <c r="H131" s="1"/>
  <c r="G30"/>
  <c r="G130" s="1"/>
  <c r="G131" s="1"/>
  <c r="F30"/>
  <c r="F130" s="1"/>
  <c r="F131" s="1"/>
  <c r="E30"/>
  <c r="E130" s="1"/>
  <c r="E131" s="1"/>
  <c r="D30"/>
  <c r="D130" s="1"/>
  <c r="D131" s="1"/>
  <c r="Q129" i="4"/>
  <c r="P129"/>
  <c r="O129"/>
  <c r="N129"/>
  <c r="M129"/>
  <c r="L129"/>
  <c r="I129"/>
  <c r="H129"/>
  <c r="K129"/>
  <c r="J129"/>
  <c r="G129"/>
  <c r="F129"/>
  <c r="E129"/>
  <c r="D129"/>
  <c r="Q115"/>
  <c r="P115"/>
  <c r="O115"/>
  <c r="N115"/>
  <c r="M115"/>
  <c r="L115"/>
  <c r="I115"/>
  <c r="H115"/>
  <c r="K115"/>
  <c r="J115"/>
  <c r="G115"/>
  <c r="F115"/>
  <c r="E115"/>
  <c r="D115"/>
  <c r="Q102"/>
  <c r="P102"/>
  <c r="O102"/>
  <c r="N102"/>
  <c r="M102"/>
  <c r="L102"/>
  <c r="I102"/>
  <c r="H102"/>
  <c r="K102"/>
  <c r="J102"/>
  <c r="G102"/>
  <c r="F102"/>
  <c r="E102"/>
  <c r="D102"/>
  <c r="Q91"/>
  <c r="P91"/>
  <c r="O91"/>
  <c r="N91"/>
  <c r="M91"/>
  <c r="L91"/>
  <c r="I91"/>
  <c r="H91"/>
  <c r="K91"/>
  <c r="J91"/>
  <c r="G91"/>
  <c r="F91"/>
  <c r="E91"/>
  <c r="D91"/>
  <c r="Q78"/>
  <c r="P78"/>
  <c r="O78"/>
  <c r="N78"/>
  <c r="M78"/>
  <c r="L78"/>
  <c r="I78"/>
  <c r="H78"/>
  <c r="K78"/>
  <c r="J78"/>
  <c r="G78"/>
  <c r="F78"/>
  <c r="E78"/>
  <c r="D78"/>
  <c r="Q70"/>
  <c r="P70"/>
  <c r="O70"/>
  <c r="N70"/>
  <c r="M70"/>
  <c r="L70"/>
  <c r="I70"/>
  <c r="H70"/>
  <c r="K70"/>
  <c r="J70"/>
  <c r="G70"/>
  <c r="F70"/>
  <c r="E70"/>
  <c r="D70"/>
  <c r="Q63"/>
  <c r="P63"/>
  <c r="O63"/>
  <c r="N63"/>
  <c r="M63"/>
  <c r="L63"/>
  <c r="I63"/>
  <c r="H63"/>
  <c r="K63"/>
  <c r="J63"/>
  <c r="G63"/>
  <c r="F63"/>
  <c r="E63"/>
  <c r="D63"/>
  <c r="Q52"/>
  <c r="P52"/>
  <c r="O52"/>
  <c r="N52"/>
  <c r="M52"/>
  <c r="L52"/>
  <c r="I52"/>
  <c r="H52"/>
  <c r="K52"/>
  <c r="J52"/>
  <c r="G52"/>
  <c r="F52"/>
  <c r="E52"/>
  <c r="D52"/>
  <c r="Q38"/>
  <c r="P38"/>
  <c r="O38"/>
  <c r="N38"/>
  <c r="M38"/>
  <c r="L38"/>
  <c r="I38"/>
  <c r="H38"/>
  <c r="K38"/>
  <c r="J38"/>
  <c r="G38"/>
  <c r="F38"/>
  <c r="E38"/>
  <c r="D38"/>
  <c r="Q30"/>
  <c r="Q130" s="1"/>
  <c r="Q131" s="1"/>
  <c r="P30"/>
  <c r="P130" s="1"/>
  <c r="P131" s="1"/>
  <c r="O30"/>
  <c r="O130" s="1"/>
  <c r="O131" s="1"/>
  <c r="N30"/>
  <c r="N130" s="1"/>
  <c r="N131" s="1"/>
  <c r="M30"/>
  <c r="M130" s="1"/>
  <c r="M131" s="1"/>
  <c r="L30"/>
  <c r="L130" s="1"/>
  <c r="L131" s="1"/>
  <c r="I30"/>
  <c r="H30"/>
  <c r="K30"/>
  <c r="J30"/>
  <c r="G30"/>
  <c r="G130" s="1"/>
  <c r="G131" s="1"/>
  <c r="F30"/>
  <c r="F130" s="1"/>
  <c r="F131" s="1"/>
  <c r="E30"/>
  <c r="E130" s="1"/>
  <c r="E131" s="1"/>
  <c r="D30"/>
  <c r="K130" l="1"/>
  <c r="K131" s="1"/>
  <c r="J130"/>
  <c r="J131" s="1"/>
  <c r="I130"/>
  <c r="I131" s="1"/>
  <c r="H130"/>
  <c r="H131" s="1"/>
  <c r="D130"/>
  <c r="D131" s="1"/>
</calcChain>
</file>

<file path=xl/sharedStrings.xml><?xml version="1.0" encoding="utf-8"?>
<sst xmlns="http://schemas.openxmlformats.org/spreadsheetml/2006/main" count="434" uniqueCount="126">
  <si>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</si>
  <si>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</si>
  <si>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</si>
  <si>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</si>
  <si>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</si>
  <si>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</si>
  <si>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</si>
  <si>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</si>
  <si>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</si>
  <si>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</si>
  <si>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</si>
  <si>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</si>
  <si>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</si>
  <si>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</si>
  <si>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</si>
  <si>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</si>
  <si>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</si>
  <si>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</si>
  <si>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</si>
  <si>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</si>
  <si>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</si>
  <si>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</si>
  <si>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</si>
  <si>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</si>
  <si>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</si>
  <si>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</si>
  <si>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</si>
  <si>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</si>
  <si>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</si>
  <si>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</si>
  <si>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</si>
  <si>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</si>
  <si>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</si>
  <si>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</si>
  <si>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</si>
  <si>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</si>
  <si>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</si>
  <si>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</si>
  <si>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</si>
  <si>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</si>
  <si>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</si>
  <si>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</si>
  <si>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</si>
  <si>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</si>
  <si>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</si>
  <si>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</si>
  <si>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</si>
  <si>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</si>
  <si>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</si>
  <si>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</si>
  <si>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</si>
  <si>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</si>
  <si>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</si>
  <si>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</si>
  <si>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</si>
  <si>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</si>
  <si>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</si>
  <si>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</si>
  <si>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</si>
  <si>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</si>
  <si>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</si>
  <si>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</si>
  <si>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</si>
  <si>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</si>
  <si>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</si>
  <si>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</si>
  <si>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</si>
  <si>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</si>
  <si>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</si>
  <si>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</si>
  <si>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</si>
  <si>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</si>
  <si>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</si>
  <si>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</si>
  <si>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</si>
  <si>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</si>
  <si>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</si>
  <si>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</si>
  <si>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</si>
  <si>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</si>
  <si>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</si>
  <si>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</si>
  <si>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</si>
  <si>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</si>
  <si>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</si>
  <si>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</si>
  <si>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</si>
  <si>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</si>
  <si>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</si>
  <si>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</si>
  <si>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</si>
  <si>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</si>
  <si>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</si>
  <si>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</si>
  <si>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</si>
  <si>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</si>
  <si>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</si>
  <si>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</si>
  <si>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</si>
  <si>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</si>
  <si>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</si>
  <si>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</si>
  <si>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</si>
  <si>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</si>
  <si>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</si>
  <si>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</si>
  <si>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</si>
  <si>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</si>
  <si>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</si>
  <si>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</si>
  <si>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</si>
  <si>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</si>
  <si>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</si>
  <si>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</si>
  <si>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</si>
  <si>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</si>
  <si>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</si>
  <si>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</si>
  <si>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</si>
  <si>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</si>
  <si>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</si>
  <si>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</si>
  <si>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** в КБ филиале ОАО "МРСК Северного Кавказа"  аннулированных заявок 0 шт. на 0 кВт.</t>
  </si>
  <si>
    <t xml:space="preserve">Информация о технологическом присоединении энергопринимающих устройств </t>
  </si>
  <si>
    <t>Информация о технологическом присоединении энергопринимающих устройств к сетям КБ филиалом ОАО "МРСК Северного Кавказа" за 2013г.</t>
  </si>
  <si>
    <t>* отчет не учитывает заявки и договора Заключенные с ОАО "МРСК Северного Кавказа"</t>
  </si>
</sst>
</file>

<file path=xl/styles.xml><?xml version="1.0" encoding="utf-8"?>
<styleSheet xmlns="http://schemas.openxmlformats.org/spreadsheetml/2006/main">
  <numFmts count="2">
    <numFmt numFmtId="164" formatCode="#,##0.00_р_."/>
    <numFmt numFmtId="165" formatCode="0.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"/>
      <name val="Calibri"/>
      <family val="2"/>
      <charset val="204"/>
      <scheme val="minor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14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22">
    <xf numFmtId="0" fontId="0" fillId="0" borderId="0" xfId="0"/>
    <xf numFmtId="0" fontId="2" fillId="0" borderId="0" xfId="1"/>
    <xf numFmtId="0" fontId="2" fillId="0" borderId="0" xfId="1" applyFill="1"/>
    <xf numFmtId="0" fontId="3" fillId="0" borderId="0" xfId="1" applyFont="1" applyAlignment="1"/>
    <xf numFmtId="0" fontId="3" fillId="0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2" fillId="0" borderId="0" xfId="1" applyBorder="1"/>
    <xf numFmtId="0" fontId="2" fillId="0" borderId="0" xfId="1" applyFill="1" applyBorder="1"/>
    <xf numFmtId="0" fontId="6" fillId="0" borderId="4" xfId="1" applyFont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0" borderId="15" xfId="1" applyFill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Border="1"/>
    <xf numFmtId="0" fontId="2" fillId="0" borderId="15" xfId="1" applyFont="1" applyFill="1" applyBorder="1" applyAlignment="1">
      <alignment horizontal="center" vertical="top" wrapText="1"/>
    </xf>
    <xf numFmtId="2" fontId="2" fillId="0" borderId="15" xfId="1" applyNumberFormat="1" applyFill="1" applyBorder="1" applyAlignment="1">
      <alignment horizontal="center"/>
    </xf>
    <xf numFmtId="2" fontId="9" fillId="0" borderId="15" xfId="1" applyNumberFormat="1" applyFont="1" applyFill="1" applyBorder="1"/>
    <xf numFmtId="0" fontId="7" fillId="0" borderId="15" xfId="1" applyFont="1" applyFill="1" applyBorder="1" applyAlignment="1">
      <alignment horizontal="center" vertical="top" wrapText="1"/>
    </xf>
    <xf numFmtId="0" fontId="10" fillId="0" borderId="15" xfId="1" applyFont="1" applyFill="1" applyBorder="1" applyAlignment="1">
      <alignment horizontal="center" vertical="top" wrapText="1"/>
    </xf>
    <xf numFmtId="0" fontId="10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1" fontId="7" fillId="0" borderId="15" xfId="1" applyNumberFormat="1" applyFont="1" applyFill="1" applyBorder="1" applyAlignment="1">
      <alignment horizontal="center" vertical="top"/>
    </xf>
    <xf numFmtId="1" fontId="7" fillId="0" borderId="15" xfId="1" applyNumberFormat="1" applyFont="1" applyBorder="1" applyAlignment="1">
      <alignment horizontal="center" vertical="top"/>
    </xf>
    <xf numFmtId="3" fontId="7" fillId="0" borderId="15" xfId="1" applyNumberFormat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/>
    </xf>
    <xf numFmtId="0" fontId="4" fillId="0" borderId="0" xfId="1" applyFont="1" applyBorder="1"/>
    <xf numFmtId="2" fontId="2" fillId="0" borderId="15" xfId="1" applyNumberFormat="1" applyBorder="1" applyAlignment="1">
      <alignment horizontal="center"/>
    </xf>
    <xf numFmtId="0" fontId="2" fillId="0" borderId="15" xfId="1" applyFill="1" applyBorder="1"/>
    <xf numFmtId="2" fontId="2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Fill="1" applyBorder="1"/>
    <xf numFmtId="2" fontId="2" fillId="3" borderId="15" xfId="1" applyNumberFormat="1" applyFont="1" applyFill="1" applyBorder="1"/>
    <xf numFmtId="2" fontId="7" fillId="0" borderId="15" xfId="1" applyNumberFormat="1" applyFont="1" applyFill="1" applyBorder="1"/>
    <xf numFmtId="2" fontId="7" fillId="3" borderId="15" xfId="1" applyNumberFormat="1" applyFont="1" applyFill="1" applyBorder="1"/>
    <xf numFmtId="2" fontId="2" fillId="0" borderId="15" xfId="1" applyNumberFormat="1" applyFont="1" applyFill="1" applyBorder="1"/>
    <xf numFmtId="164" fontId="2" fillId="0" borderId="0" xfId="1" applyNumberFormat="1"/>
    <xf numFmtId="2" fontId="2" fillId="0" borderId="15" xfId="1" applyNumberFormat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 vertical="top" wrapText="1"/>
    </xf>
    <xf numFmtId="0" fontId="15" fillId="0" borderId="15" xfId="1" applyFont="1" applyFill="1" applyBorder="1" applyAlignment="1">
      <alignment horizontal="center" vertical="top" wrapText="1"/>
    </xf>
    <xf numFmtId="0" fontId="2" fillId="0" borderId="15" xfId="1" applyFont="1" applyFill="1" applyBorder="1"/>
    <xf numFmtId="2" fontId="7" fillId="0" borderId="15" xfId="1" applyNumberFormat="1" applyFont="1" applyBorder="1" applyAlignment="1">
      <alignment horizontal="center" vertical="top"/>
    </xf>
    <xf numFmtId="0" fontId="2" fillId="0" borderId="15" xfId="1" applyFill="1" applyBorder="1" applyAlignment="1">
      <alignment horizontal="center" wrapText="1"/>
    </xf>
    <xf numFmtId="0" fontId="7" fillId="0" borderId="16" xfId="1" applyFont="1" applyFill="1" applyBorder="1" applyAlignment="1">
      <alignment horizontal="center" vertical="top"/>
    </xf>
    <xf numFmtId="0" fontId="11" fillId="0" borderId="15" xfId="1" applyFont="1" applyFill="1" applyBorder="1" applyAlignment="1">
      <alignment horizontal="center" wrapText="1"/>
    </xf>
    <xf numFmtId="2" fontId="7" fillId="0" borderId="15" xfId="1" applyNumberFormat="1" applyFont="1" applyFill="1" applyBorder="1" applyAlignment="1">
      <alignment horizontal="center" vertical="top"/>
    </xf>
    <xf numFmtId="0" fontId="7" fillId="0" borderId="15" xfId="1" applyFont="1" applyFill="1" applyBorder="1"/>
    <xf numFmtId="2" fontId="7" fillId="0" borderId="15" xfId="1" applyNumberFormat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2" fontId="2" fillId="3" borderId="15" xfId="1" applyNumberFormat="1" applyFont="1" applyFill="1" applyBorder="1" applyAlignment="1">
      <alignment horizontal="center"/>
    </xf>
    <xf numFmtId="0" fontId="2" fillId="3" borderId="15" xfId="1" applyFill="1" applyBorder="1" applyAlignment="1">
      <alignment horizontal="center"/>
    </xf>
    <xf numFmtId="0" fontId="6" fillId="3" borderId="15" xfId="1" applyFont="1" applyFill="1" applyBorder="1" applyAlignment="1">
      <alignment horizontal="center" vertical="top" wrapText="1"/>
    </xf>
    <xf numFmtId="0" fontId="2" fillId="4" borderId="15" xfId="1" applyFill="1" applyBorder="1" applyAlignment="1">
      <alignment horizontal="center"/>
    </xf>
    <xf numFmtId="0" fontId="5" fillId="3" borderId="15" xfId="1" applyFont="1" applyFill="1" applyBorder="1" applyAlignment="1">
      <alignment horizontal="center" vertical="top" wrapText="1"/>
    </xf>
    <xf numFmtId="0" fontId="5" fillId="3" borderId="11" xfId="1" applyFont="1" applyFill="1" applyBorder="1" applyAlignment="1">
      <alignment horizontal="center" vertical="top" wrapText="1"/>
    </xf>
    <xf numFmtId="165" fontId="5" fillId="3" borderId="15" xfId="1" applyNumberFormat="1" applyFont="1" applyFill="1" applyBorder="1" applyAlignment="1">
      <alignment horizontal="center" vertical="top" wrapText="1"/>
    </xf>
    <xf numFmtId="2" fontId="9" fillId="3" borderId="15" xfId="1" applyNumberFormat="1" applyFont="1" applyFill="1" applyBorder="1"/>
    <xf numFmtId="2" fontId="2" fillId="5" borderId="15" xfId="1" applyNumberFormat="1" applyFont="1" applyFill="1" applyBorder="1"/>
    <xf numFmtId="0" fontId="2" fillId="3" borderId="15" xfId="1" applyFont="1" applyFill="1" applyBorder="1" applyAlignment="1">
      <alignment horizontal="center"/>
    </xf>
    <xf numFmtId="0" fontId="14" fillId="3" borderId="15" xfId="1" applyFont="1" applyFill="1" applyBorder="1" applyAlignment="1">
      <alignment vertical="distributed"/>
    </xf>
    <xf numFmtId="2" fontId="14" fillId="3" borderId="15" xfId="1" applyNumberFormat="1" applyFont="1" applyFill="1" applyBorder="1" applyAlignment="1">
      <alignment vertical="distributed" wrapText="1"/>
    </xf>
    <xf numFmtId="2" fontId="14" fillId="3" borderId="15" xfId="1" applyNumberFormat="1" applyFont="1" applyFill="1" applyBorder="1" applyAlignment="1">
      <alignment wrapText="1"/>
    </xf>
    <xf numFmtId="0" fontId="5" fillId="6" borderId="15" xfId="1" applyFont="1" applyFill="1" applyBorder="1" applyAlignment="1">
      <alignment horizontal="center" vertical="top" wrapText="1"/>
    </xf>
    <xf numFmtId="2" fontId="2" fillId="6" borderId="15" xfId="1" applyNumberFormat="1" applyFont="1" applyFill="1" applyBorder="1" applyAlignment="1">
      <alignment horizontal="center"/>
    </xf>
    <xf numFmtId="4" fontId="2" fillId="0" borderId="0" xfId="1" applyNumberFormat="1"/>
    <xf numFmtId="0" fontId="2" fillId="6" borderId="15" xfId="1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 vertical="top" wrapText="1"/>
    </xf>
    <xf numFmtId="16" fontId="12" fillId="0" borderId="0" xfId="2" applyNumberFormat="1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left" wrapText="1"/>
    </xf>
    <xf numFmtId="0" fontId="13" fillId="0" borderId="0" xfId="2" applyFont="1" applyFill="1" applyBorder="1" applyAlignment="1">
      <alignment horizontal="center" wrapText="1"/>
    </xf>
    <xf numFmtId="0" fontId="13" fillId="0" borderId="0" xfId="1" applyFont="1" applyFill="1" applyBorder="1" applyAlignment="1">
      <alignment horizontal="center"/>
    </xf>
    <xf numFmtId="0" fontId="12" fillId="0" borderId="0" xfId="2" applyFont="1" applyFill="1" applyBorder="1" applyAlignment="1">
      <alignment vertical="center" wrapText="1"/>
    </xf>
    <xf numFmtId="2" fontId="2" fillId="3" borderId="15" xfId="1" applyNumberFormat="1" applyFont="1" applyFill="1" applyBorder="1" applyAlignment="1">
      <alignment horizontal="center" vertical="center"/>
    </xf>
    <xf numFmtId="2" fontId="7" fillId="3" borderId="15" xfId="1" applyNumberFormat="1" applyFont="1" applyFill="1" applyBorder="1" applyAlignment="1">
      <alignment horizontal="center" vertical="center"/>
    </xf>
    <xf numFmtId="2" fontId="7" fillId="4" borderId="15" xfId="1" applyNumberFormat="1" applyFont="1" applyFill="1" applyBorder="1"/>
    <xf numFmtId="2" fontId="2" fillId="4" borderId="15" xfId="1" applyNumberFormat="1" applyFont="1" applyFill="1" applyBorder="1"/>
    <xf numFmtId="2" fontId="2" fillId="7" borderId="15" xfId="1" applyNumberFormat="1" applyFont="1" applyFill="1" applyBorder="1"/>
    <xf numFmtId="0" fontId="5" fillId="4" borderId="15" xfId="1" applyFont="1" applyFill="1" applyBorder="1" applyAlignment="1">
      <alignment horizontal="center" vertical="top" wrapText="1"/>
    </xf>
    <xf numFmtId="2" fontId="2" fillId="4" borderId="15" xfId="1" applyNumberFormat="1" applyFont="1" applyFill="1" applyBorder="1" applyAlignment="1">
      <alignment horizontal="center"/>
    </xf>
    <xf numFmtId="0" fontId="14" fillId="4" borderId="15" xfId="1" applyFont="1" applyFill="1" applyBorder="1" applyAlignment="1">
      <alignment vertical="distributed"/>
    </xf>
    <xf numFmtId="2" fontId="14" fillId="4" borderId="15" xfId="1" applyNumberFormat="1" applyFont="1" applyFill="1" applyBorder="1" applyAlignment="1">
      <alignment vertical="distributed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13" fillId="0" borderId="0" xfId="2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8" fillId="0" borderId="15" xfId="1" applyFont="1" applyFill="1" applyBorder="1" applyAlignment="1">
      <alignment horizontal="center" wrapText="1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6" fillId="0" borderId="11" xfId="1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6" fillId="0" borderId="11" xfId="1" applyFont="1" applyBorder="1" applyAlignment="1">
      <alignment horizontal="center" vertical="top" wrapText="1"/>
    </xf>
    <xf numFmtId="0" fontId="6" fillId="0" borderId="12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/>
    </xf>
    <xf numFmtId="0" fontId="7" fillId="0" borderId="4" xfId="1" applyFont="1" applyBorder="1" applyAlignment="1">
      <alignment horizontal="center" vertical="top" wrapText="1"/>
    </xf>
  </cellXfs>
  <cellStyles count="13">
    <cellStyle name="Обычный" xfId="0" builtinId="0"/>
    <cellStyle name="Обычный 10" xfId="3"/>
    <cellStyle name="Обычный 11" xfId="4"/>
    <cellStyle name="Обычный 12" xfId="5"/>
    <cellStyle name="Обычный 2" xfId="1"/>
    <cellStyle name="Обычный 3" xfId="6"/>
    <cellStyle name="Обычный 4" xfId="7"/>
    <cellStyle name="Обычный 5" xfId="8"/>
    <cellStyle name="Обычный 5 2" xfId="2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9"/>
  <sheetViews>
    <sheetView tabSelected="1" topLeftCell="A123" zoomScale="85" zoomScaleNormal="85" workbookViewId="0">
      <selection activeCell="B135" sqref="B135"/>
    </sheetView>
  </sheetViews>
  <sheetFormatPr defaultRowHeight="12.75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2" customWidth="1"/>
    <col min="5" max="5" width="11.5703125" style="2" customWidth="1"/>
    <col min="6" max="6" width="11.140625" style="2" customWidth="1"/>
    <col min="7" max="7" width="11.7109375" style="2" customWidth="1"/>
    <col min="8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>
      <c r="I1" s="116"/>
      <c r="J1" s="116"/>
      <c r="K1" s="116"/>
      <c r="L1" s="116"/>
      <c r="M1" s="3" t="s">
        <v>0</v>
      </c>
      <c r="N1" s="3"/>
    </row>
    <row r="2" spans="2:15" ht="15.75">
      <c r="B2" s="1" t="s">
        <v>1</v>
      </c>
      <c r="I2" s="116"/>
      <c r="J2" s="116"/>
      <c r="K2" s="116"/>
      <c r="L2" s="116"/>
      <c r="M2" s="3" t="s">
        <v>2</v>
      </c>
      <c r="N2" s="3"/>
      <c r="O2" s="3"/>
    </row>
    <row r="3" spans="2:15" ht="15.75">
      <c r="I3" s="116"/>
      <c r="J3" s="116"/>
      <c r="K3" s="116"/>
      <c r="L3" s="116"/>
      <c r="M3" s="3" t="s">
        <v>3</v>
      </c>
      <c r="N3" s="3"/>
      <c r="O3" s="3"/>
    </row>
    <row r="4" spans="2:15" ht="15.75">
      <c r="I4" s="4"/>
      <c r="J4" s="4"/>
      <c r="K4" s="4"/>
      <c r="L4" s="5"/>
      <c r="M4" s="3" t="s">
        <v>4</v>
      </c>
      <c r="N4" s="3"/>
      <c r="O4" s="3"/>
    </row>
    <row r="5" spans="2:15" ht="15.75">
      <c r="I5" s="116"/>
      <c r="J5" s="116"/>
      <c r="K5" s="116"/>
      <c r="L5" s="116"/>
      <c r="M5" s="3" t="s">
        <v>5</v>
      </c>
      <c r="N5" s="3"/>
      <c r="O5" s="3"/>
    </row>
    <row r="6" spans="2:15" ht="15.75">
      <c r="I6" s="116"/>
      <c r="J6" s="116"/>
      <c r="K6" s="116"/>
      <c r="L6" s="116"/>
      <c r="O6" s="3"/>
    </row>
    <row r="7" spans="2:15" ht="15.75">
      <c r="I7" s="116"/>
      <c r="J7" s="116"/>
      <c r="K7" s="116"/>
      <c r="L7" s="116"/>
    </row>
    <row r="8" spans="2:15" ht="15.75">
      <c r="I8" s="4"/>
      <c r="J8" s="4"/>
      <c r="K8" s="4"/>
    </row>
    <row r="9" spans="2:15" ht="12.75" customHeight="1"/>
    <row r="10" spans="2:15" ht="12.75" customHeight="1"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</row>
    <row r="11" spans="2:15" ht="15.75"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</row>
    <row r="12" spans="2:15" ht="15.75">
      <c r="B12" s="6"/>
      <c r="C12" s="6"/>
      <c r="D12" s="7"/>
      <c r="E12" s="7"/>
      <c r="F12" s="7"/>
      <c r="G12" s="7"/>
      <c r="H12" s="7"/>
      <c r="I12" s="7"/>
      <c r="J12" s="7"/>
      <c r="K12" s="8"/>
      <c r="L12" s="9"/>
      <c r="M12" s="9"/>
    </row>
    <row r="13" spans="2:15" ht="13.5" thickBot="1"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</row>
    <row r="14" spans="2:15" ht="16.5" thickBot="1">
      <c r="B14" s="113" t="s">
        <v>124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5"/>
    </row>
    <row r="15" spans="2:15"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</row>
    <row r="16" spans="2:15"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9"/>
      <c r="M16" s="9"/>
    </row>
    <row r="18" spans="1:17" ht="13.5" thickBot="1"/>
    <row r="19" spans="1:17" ht="127.5" customHeight="1" thickTop="1" thickBot="1">
      <c r="A19" s="11" t="s">
        <v>6</v>
      </c>
      <c r="B19" s="11" t="s">
        <v>7</v>
      </c>
      <c r="C19" s="12" t="s">
        <v>8</v>
      </c>
      <c r="D19" s="108" t="s">
        <v>9</v>
      </c>
      <c r="E19" s="108"/>
      <c r="F19" s="108" t="s">
        <v>10</v>
      </c>
      <c r="G19" s="108"/>
      <c r="H19" s="109" t="s">
        <v>11</v>
      </c>
      <c r="I19" s="110"/>
      <c r="J19" s="109" t="s">
        <v>12</v>
      </c>
      <c r="K19" s="110"/>
      <c r="L19" s="99" t="s">
        <v>13</v>
      </c>
      <c r="M19" s="100"/>
      <c r="N19" s="99" t="s">
        <v>14</v>
      </c>
      <c r="O19" s="100"/>
      <c r="P19" s="99" t="s">
        <v>15</v>
      </c>
      <c r="Q19" s="100"/>
    </row>
    <row r="20" spans="1:17" ht="13.5" thickTop="1">
      <c r="A20" s="13">
        <v>1</v>
      </c>
      <c r="B20" s="14">
        <v>2</v>
      </c>
      <c r="C20" s="15">
        <v>3</v>
      </c>
      <c r="D20" s="101">
        <v>4</v>
      </c>
      <c r="E20" s="102"/>
      <c r="F20" s="103">
        <v>5</v>
      </c>
      <c r="G20" s="104"/>
      <c r="H20" s="105">
        <v>6</v>
      </c>
      <c r="I20" s="104"/>
      <c r="J20" s="105">
        <v>7</v>
      </c>
      <c r="K20" s="104"/>
      <c r="L20" s="106">
        <v>8</v>
      </c>
      <c r="M20" s="107"/>
      <c r="N20" s="106">
        <v>9</v>
      </c>
      <c r="O20" s="107"/>
      <c r="P20" s="106">
        <v>10</v>
      </c>
      <c r="Q20" s="107"/>
    </row>
    <row r="21" spans="1:17" ht="12.75" customHeight="1">
      <c r="A21" s="16"/>
      <c r="B21" s="16"/>
      <c r="C21" s="16"/>
      <c r="D21" s="17" t="s">
        <v>16</v>
      </c>
      <c r="E21" s="17" t="s">
        <v>17</v>
      </c>
      <c r="F21" s="17" t="s">
        <v>16</v>
      </c>
      <c r="G21" s="17" t="s">
        <v>17</v>
      </c>
      <c r="H21" s="17" t="s">
        <v>16</v>
      </c>
      <c r="I21" s="17" t="s">
        <v>17</v>
      </c>
      <c r="J21" s="17" t="s">
        <v>16</v>
      </c>
      <c r="K21" s="17" t="s">
        <v>17</v>
      </c>
      <c r="L21" s="18" t="s">
        <v>16</v>
      </c>
      <c r="M21" s="18" t="s">
        <v>18</v>
      </c>
      <c r="N21" s="18" t="s">
        <v>16</v>
      </c>
      <c r="O21" s="18" t="s">
        <v>18</v>
      </c>
      <c r="P21" s="18" t="s">
        <v>16</v>
      </c>
      <c r="Q21" s="18" t="s">
        <v>18</v>
      </c>
    </row>
    <row r="22" spans="1:17" ht="28.5" customHeight="1">
      <c r="A22" s="19" t="s">
        <v>19</v>
      </c>
      <c r="B22" s="19" t="s">
        <v>20</v>
      </c>
      <c r="C22" s="97" t="s">
        <v>21</v>
      </c>
      <c r="D22" s="98"/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8"/>
      <c r="P22" s="18"/>
      <c r="Q22" s="18"/>
    </row>
    <row r="23" spans="1:17" ht="12" customHeight="1">
      <c r="A23" s="20"/>
      <c r="B23" s="20"/>
      <c r="C23" s="21" t="s">
        <v>22</v>
      </c>
      <c r="D23" s="22">
        <f>'Декабрь 2013г. по 6-10'!D23+'Декабрь 2013г. по 0,4'!D23</f>
        <v>47</v>
      </c>
      <c r="E23" s="22">
        <f>'Декабрь 2013г. по 6-10'!E23+'Декабрь 2013г. по 0,4'!E23</f>
        <v>425.05</v>
      </c>
      <c r="F23" s="22">
        <f>'Декабрь 2013г. по 6-10'!F23+'Декабрь 2013г. по 0,4'!F23</f>
        <v>47</v>
      </c>
      <c r="G23" s="22">
        <f>'Декабрь 2013г. по 6-10'!G23+'Декабрь 2013г. по 0,4'!G23</f>
        <v>425.05</v>
      </c>
      <c r="H23" s="22">
        <f>'Декабрь 2013г. по 6-10'!H23+'Декабрь 2013г. по 0,4'!H23</f>
        <v>2</v>
      </c>
      <c r="I23" s="22">
        <f>'Декабрь 2013г. по 6-10'!I23+'Декабрь 2013г. по 0,4'!I23</f>
        <v>11.2</v>
      </c>
      <c r="J23" s="22">
        <f>'Декабрь 2013г. по 6-10'!J23+'Декабрь 2013г. по 0,4'!J23</f>
        <v>45</v>
      </c>
      <c r="K23" s="22">
        <f>'Декабрь 2013г. по 6-10'!K23+'Декабрь 2013г. по 0,4'!K23</f>
        <v>562.15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</row>
    <row r="24" spans="1:17" ht="12" customHeight="1">
      <c r="A24" s="20"/>
      <c r="B24" s="20"/>
      <c r="C24" s="21" t="s">
        <v>23</v>
      </c>
      <c r="D24" s="22">
        <f>'Декабрь 2013г. по 6-10'!D24+'Декабрь 2013г. по 0,4'!D24</f>
        <v>0</v>
      </c>
      <c r="E24" s="22">
        <f>'Декабрь 2013г. по 6-10'!E24+'Декабрь 2013г. по 0,4'!E24</f>
        <v>0</v>
      </c>
      <c r="F24" s="22">
        <f>'Декабрь 2013г. по 6-10'!F24+'Декабрь 2013г. по 0,4'!F24</f>
        <v>0</v>
      </c>
      <c r="G24" s="22">
        <f>'Декабрь 2013г. по 6-10'!G24+'Декабрь 2013г. по 0,4'!G24</f>
        <v>0</v>
      </c>
      <c r="H24" s="22">
        <f>'Декабрь 2013г. по 6-10'!H24+'Декабрь 2013г. по 0,4'!H24</f>
        <v>0</v>
      </c>
      <c r="I24" s="22">
        <f>'Декабрь 2013г. по 6-10'!I24+'Декабрь 2013г. по 0,4'!I24</f>
        <v>0</v>
      </c>
      <c r="J24" s="22">
        <f>'Декабрь 2013г. по 6-10'!J24+'Декабрь 2013г. по 0,4'!J24</f>
        <v>0</v>
      </c>
      <c r="K24" s="22">
        <f>'Декабрь 2013г. по 6-10'!K24+'Декабрь 2013г. по 0,4'!K24</f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</row>
    <row r="25" spans="1:17" ht="12" customHeight="1">
      <c r="A25" s="20"/>
      <c r="B25" s="20"/>
      <c r="C25" s="21" t="s">
        <v>24</v>
      </c>
      <c r="D25" s="22">
        <f>'Декабрь 2013г. по 6-10'!D25+'Декабрь 2013г. по 0,4'!D25</f>
        <v>1</v>
      </c>
      <c r="E25" s="22">
        <f>'Декабрь 2013г. по 6-10'!E25+'Декабрь 2013г. по 0,4'!E25</f>
        <v>450</v>
      </c>
      <c r="F25" s="22">
        <f>'Декабрь 2013г. по 6-10'!F25+'Декабрь 2013г. по 0,4'!F25</f>
        <v>1</v>
      </c>
      <c r="G25" s="22">
        <f>'Декабрь 2013г. по 6-10'!G25+'Декабрь 2013г. по 0,4'!G25</f>
        <v>450</v>
      </c>
      <c r="H25" s="22">
        <f>'Декабрь 2013г. по 6-10'!H25+'Декабрь 2013г. по 0,4'!H25</f>
        <v>0</v>
      </c>
      <c r="I25" s="22">
        <f>'Декабрь 2013г. по 6-10'!I25+'Декабрь 2013г. по 0,4'!I25</f>
        <v>0</v>
      </c>
      <c r="J25" s="22">
        <f>'Декабрь 2013г. по 6-10'!J25+'Декабрь 2013г. по 0,4'!J25</f>
        <v>0</v>
      </c>
      <c r="K25" s="22">
        <f>'Декабрь 2013г. по 6-10'!K25+'Декабрь 2013г. по 0,4'!K25</f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</row>
    <row r="26" spans="1:17" ht="11.25" customHeight="1">
      <c r="A26" s="20"/>
      <c r="B26" s="20"/>
      <c r="C26" s="21" t="s">
        <v>25</v>
      </c>
      <c r="D26" s="22">
        <f>'Декабрь 2013г. по 6-10'!D26+'Декабрь 2013г. по 0,4'!D26</f>
        <v>0</v>
      </c>
      <c r="E26" s="22">
        <f>'Декабрь 2013г. по 6-10'!E26+'Декабрь 2013г. по 0,4'!E26</f>
        <v>0</v>
      </c>
      <c r="F26" s="22">
        <f>'Декабрь 2013г. по 6-10'!F26+'Декабрь 2013г. по 0,4'!F26</f>
        <v>0</v>
      </c>
      <c r="G26" s="22">
        <f>'Декабрь 2013г. по 6-10'!G26+'Декабрь 2013г. по 0,4'!G26</f>
        <v>0</v>
      </c>
      <c r="H26" s="22">
        <f>'Декабрь 2013г. по 6-10'!H26+'Декабрь 2013г. по 0,4'!H26</f>
        <v>0</v>
      </c>
      <c r="I26" s="22">
        <f>'Декабрь 2013г. по 6-10'!I26+'Декабрь 2013г. по 0,4'!I26</f>
        <v>0</v>
      </c>
      <c r="J26" s="22">
        <f>'Декабрь 2013г. по 6-10'!J26+'Декабрь 2013г. по 0,4'!J26</f>
        <v>0</v>
      </c>
      <c r="K26" s="22">
        <f>'Декабрь 2013г. по 6-10'!K26+'Декабрь 2013г. по 0,4'!K26</f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</row>
    <row r="27" spans="1:17" ht="11.25" customHeight="1">
      <c r="A27" s="20"/>
      <c r="B27" s="20"/>
      <c r="C27" s="21" t="s">
        <v>26</v>
      </c>
      <c r="D27" s="22">
        <f>'Декабрь 2013г. по 6-10'!D27+'Декабрь 2013г. по 0,4'!D27</f>
        <v>0</v>
      </c>
      <c r="E27" s="22">
        <f>'Декабрь 2013г. по 6-10'!E27+'Декабрь 2013г. по 0,4'!E27</f>
        <v>0</v>
      </c>
      <c r="F27" s="22">
        <f>'Декабрь 2013г. по 6-10'!F27+'Декабрь 2013г. по 0,4'!F27</f>
        <v>0</v>
      </c>
      <c r="G27" s="22">
        <f>'Декабрь 2013г. по 6-10'!G27+'Декабрь 2013г. по 0,4'!G27</f>
        <v>0</v>
      </c>
      <c r="H27" s="22">
        <f>'Декабрь 2013г. по 6-10'!H27+'Декабрь 2013г. по 0,4'!H27</f>
        <v>0</v>
      </c>
      <c r="I27" s="22">
        <f>'Декабрь 2013г. по 6-10'!I27+'Декабрь 2013г. по 0,4'!I27</f>
        <v>0</v>
      </c>
      <c r="J27" s="22">
        <f>'Декабрь 2013г. по 6-10'!J27+'Декабрь 2013г. по 0,4'!J27</f>
        <v>0</v>
      </c>
      <c r="K27" s="22">
        <f>'Декабрь 2013г. по 6-10'!K27+'Декабрь 2013г. по 0,4'!K27</f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</row>
    <row r="28" spans="1:17" ht="12.75" customHeight="1">
      <c r="A28" s="20"/>
      <c r="B28" s="20"/>
      <c r="C28" s="21" t="s">
        <v>27</v>
      </c>
      <c r="D28" s="22">
        <f>'Декабрь 2013г. по 6-10'!D28+'Декабрь 2013г. по 0,4'!D28</f>
        <v>6</v>
      </c>
      <c r="E28" s="22">
        <f>'Декабрь 2013г. по 6-10'!E28+'Декабрь 2013г. по 0,4'!E28</f>
        <v>61</v>
      </c>
      <c r="F28" s="22">
        <f>'Декабрь 2013г. по 6-10'!F28+'Декабрь 2013г. по 0,4'!F28</f>
        <v>6</v>
      </c>
      <c r="G28" s="22">
        <f>'Декабрь 2013г. по 6-10'!G28+'Декабрь 2013г. по 0,4'!G28</f>
        <v>61</v>
      </c>
      <c r="H28" s="22">
        <f>'Декабрь 2013г. по 6-10'!H28+'Декабрь 2013г. по 0,4'!H28</f>
        <v>0</v>
      </c>
      <c r="I28" s="22">
        <f>'Декабрь 2013г. по 6-10'!I28+'Декабрь 2013г. по 0,4'!I28</f>
        <v>0</v>
      </c>
      <c r="J28" s="22">
        <f>'Декабрь 2013г. по 6-10'!J28+'Декабрь 2013г. по 0,4'!J28</f>
        <v>3</v>
      </c>
      <c r="K28" s="22">
        <f>'Декабрь 2013г. по 6-10'!K28+'Декабрь 2013г. по 0,4'!K28</f>
        <v>22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</row>
    <row r="29" spans="1:17" ht="11.25" customHeight="1">
      <c r="A29" s="20"/>
      <c r="B29" s="20"/>
      <c r="C29" s="21" t="s">
        <v>28</v>
      </c>
      <c r="D29" s="22">
        <f>'Декабрь 2013г. по 6-10'!D29+'Декабрь 2013г. по 0,4'!D29</f>
        <v>89</v>
      </c>
      <c r="E29" s="22">
        <f>'Декабрь 2013г. по 6-10'!E29+'Декабрь 2013г. по 0,4'!E29</f>
        <v>1184.6300000000001</v>
      </c>
      <c r="F29" s="22">
        <f>'Декабрь 2013г. по 6-10'!F29+'Декабрь 2013г. по 0,4'!F29</f>
        <v>89</v>
      </c>
      <c r="G29" s="22">
        <f>'Декабрь 2013г. по 6-10'!G29+'Декабрь 2013г. по 0,4'!G29</f>
        <v>1184.6300000000001</v>
      </c>
      <c r="H29" s="22">
        <f>'Декабрь 2013г. по 6-10'!H29+'Декабрь 2013г. по 0,4'!H29</f>
        <v>1</v>
      </c>
      <c r="I29" s="22">
        <f>'Декабрь 2013г. по 6-10'!I29+'Декабрь 2013г. по 0,4'!I29</f>
        <v>300</v>
      </c>
      <c r="J29" s="22">
        <f>'Декабрь 2013г. по 6-10'!J29+'Декабрь 2013г. по 0,4'!J29</f>
        <v>72</v>
      </c>
      <c r="K29" s="22">
        <f>'Декабрь 2013г. по 6-10'!K29+'Декабрь 2013г. по 0,4'!K29</f>
        <v>1163.58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</row>
    <row r="30" spans="1:17" ht="16.5" customHeight="1">
      <c r="A30" s="20"/>
      <c r="B30" s="20"/>
      <c r="C30" s="24" t="s">
        <v>29</v>
      </c>
      <c r="D30" s="17">
        <f>D23+D24+D25+D26+D27+D28+D29</f>
        <v>143</v>
      </c>
      <c r="E30" s="17">
        <f t="shared" ref="E30:Q30" si="0">E23+E24+E25+E26+E27+E28+E29</f>
        <v>2120.6800000000003</v>
      </c>
      <c r="F30" s="17">
        <f t="shared" si="0"/>
        <v>143</v>
      </c>
      <c r="G30" s="17">
        <f t="shared" si="0"/>
        <v>2120.6800000000003</v>
      </c>
      <c r="H30" s="17">
        <f t="shared" si="0"/>
        <v>3</v>
      </c>
      <c r="I30" s="17">
        <f t="shared" si="0"/>
        <v>311.2</v>
      </c>
      <c r="J30" s="17">
        <f t="shared" si="0"/>
        <v>120</v>
      </c>
      <c r="K30" s="17">
        <f t="shared" si="0"/>
        <v>1747.73</v>
      </c>
      <c r="L30" s="18">
        <f t="shared" si="0"/>
        <v>0</v>
      </c>
      <c r="M30" s="18">
        <f t="shared" si="0"/>
        <v>0</v>
      </c>
      <c r="N30" s="18">
        <f t="shared" si="0"/>
        <v>0</v>
      </c>
      <c r="O30" s="18">
        <f t="shared" si="0"/>
        <v>0</v>
      </c>
      <c r="P30" s="18">
        <f t="shared" si="0"/>
        <v>0</v>
      </c>
      <c r="Q30" s="18">
        <f t="shared" si="0"/>
        <v>0</v>
      </c>
    </row>
    <row r="31" spans="1:17" ht="26.25" customHeight="1">
      <c r="A31" s="20"/>
      <c r="B31" s="20"/>
      <c r="C31" s="97" t="s">
        <v>30</v>
      </c>
      <c r="D31" s="98"/>
      <c r="E31" s="17"/>
      <c r="F31" s="17"/>
      <c r="G31" s="17"/>
      <c r="H31" s="17"/>
      <c r="I31" s="17"/>
      <c r="J31" s="17"/>
      <c r="K31" s="17"/>
      <c r="L31" s="18"/>
      <c r="M31" s="18"/>
      <c r="N31" s="18"/>
      <c r="O31" s="18"/>
      <c r="P31" s="18"/>
      <c r="Q31" s="18"/>
    </row>
    <row r="32" spans="1:17" ht="12" customHeight="1">
      <c r="A32" s="20"/>
      <c r="B32" s="20"/>
      <c r="C32" s="21" t="s">
        <v>31</v>
      </c>
      <c r="D32" s="22">
        <f>'Декабрь 2013г. по 6-10'!D32+'Декабрь 2013г. по 0,4'!D32</f>
        <v>21</v>
      </c>
      <c r="E32" s="22">
        <f>'Декабрь 2013г. по 6-10'!E32+'Декабрь 2013г. по 0,4'!E32</f>
        <v>1386.1799999999998</v>
      </c>
      <c r="F32" s="22">
        <f>'Декабрь 2013г. по 6-10'!F32+'Декабрь 2013г. по 0,4'!F32</f>
        <v>16</v>
      </c>
      <c r="G32" s="22">
        <f>'Декабрь 2013г. по 6-10'!G32+'Декабрь 2013г. по 0,4'!G32</f>
        <v>1352.1</v>
      </c>
      <c r="H32" s="22">
        <f>'Декабрь 2013г. по 6-10'!H32+'Декабрь 2013г. по 0,4'!H32</f>
        <v>0</v>
      </c>
      <c r="I32" s="22">
        <f>'Декабрь 2013г. по 6-10'!I32+'Декабрь 2013г. по 0,4'!I32</f>
        <v>0</v>
      </c>
      <c r="J32" s="22">
        <f>'Декабрь 2013г. по 6-10'!J32+'Декабрь 2013г. по 0,4'!J32</f>
        <v>20</v>
      </c>
      <c r="K32" s="22">
        <f>'Декабрь 2013г. по 6-10'!K32+'Декабрь 2013г. по 0,4'!K32</f>
        <v>621.48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</row>
    <row r="33" spans="1:17" ht="12.75" customHeight="1">
      <c r="A33" s="20"/>
      <c r="B33" s="20"/>
      <c r="C33" s="21" t="s">
        <v>32</v>
      </c>
      <c r="D33" s="22">
        <f>'Декабрь 2013г. по 6-10'!D33+'Декабрь 2013г. по 0,4'!D33</f>
        <v>4</v>
      </c>
      <c r="E33" s="22">
        <f>'Декабрь 2013г. по 6-10'!E33+'Декабрь 2013г. по 0,4'!E33</f>
        <v>436.5</v>
      </c>
      <c r="F33" s="22">
        <f>'Декабрь 2013г. по 6-10'!F33+'Декабрь 2013г. по 0,4'!F33</f>
        <v>3</v>
      </c>
      <c r="G33" s="22">
        <f>'Декабрь 2013г. по 6-10'!G33+'Декабрь 2013г. по 0,4'!G33</f>
        <v>434.5</v>
      </c>
      <c r="H33" s="22">
        <f>'Декабрь 2013г. по 6-10'!H33+'Декабрь 2013г. по 0,4'!H33</f>
        <v>0</v>
      </c>
      <c r="I33" s="22">
        <f>'Декабрь 2013г. по 6-10'!I33+'Декабрь 2013г. по 0,4'!I33</f>
        <v>0</v>
      </c>
      <c r="J33" s="22">
        <f>'Декабрь 2013г. по 6-10'!J33+'Декабрь 2013г. по 0,4'!J33</f>
        <v>2</v>
      </c>
      <c r="K33" s="22">
        <f>'Декабрь 2013г. по 6-10'!K33+'Декабрь 2013г. по 0,4'!K33</f>
        <v>254.5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</row>
    <row r="34" spans="1:17" ht="12.75" customHeight="1">
      <c r="A34" s="20"/>
      <c r="B34" s="20"/>
      <c r="C34" s="21" t="s">
        <v>33</v>
      </c>
      <c r="D34" s="22">
        <f>'Декабрь 2013г. по 6-10'!D34+'Декабрь 2013г. по 0,4'!D34</f>
        <v>30</v>
      </c>
      <c r="E34" s="22">
        <f>'Декабрь 2013г. по 6-10'!E34+'Декабрь 2013г. по 0,4'!E34</f>
        <v>574.98</v>
      </c>
      <c r="F34" s="22">
        <f>'Декабрь 2013г. по 6-10'!F34+'Декабрь 2013г. по 0,4'!F34</f>
        <v>23</v>
      </c>
      <c r="G34" s="22">
        <f>'Декабрь 2013г. по 6-10'!G34+'Декабрь 2013г. по 0,4'!G34</f>
        <v>514.79999999999995</v>
      </c>
      <c r="H34" s="22">
        <f>'Декабрь 2013г. по 6-10'!H34+'Декабрь 2013г. по 0,4'!H34</f>
        <v>0</v>
      </c>
      <c r="I34" s="22">
        <f>'Декабрь 2013г. по 6-10'!I34+'Декабрь 2013г. по 0,4'!I34</f>
        <v>0</v>
      </c>
      <c r="J34" s="22">
        <f>'Декабрь 2013г. по 6-10'!J34+'Декабрь 2013г. по 0,4'!J34</f>
        <v>29</v>
      </c>
      <c r="K34" s="22">
        <f>'Декабрь 2013г. по 6-10'!K34+'Декабрь 2013г. по 0,4'!K34</f>
        <v>204.45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</row>
    <row r="35" spans="1:17" ht="12.75" customHeight="1">
      <c r="A35" s="20"/>
      <c r="B35" s="20"/>
      <c r="C35" s="21" t="s">
        <v>34</v>
      </c>
      <c r="D35" s="22">
        <f>'Декабрь 2013г. по 6-10'!D35+'Декабрь 2013г. по 0,4'!D35</f>
        <v>10</v>
      </c>
      <c r="E35" s="22">
        <f>'Декабрь 2013г. по 6-10'!E35+'Декабрь 2013г. по 0,4'!E35</f>
        <v>158.74</v>
      </c>
      <c r="F35" s="22">
        <f>'Декабрь 2013г. по 6-10'!F35+'Декабрь 2013г. по 0,4'!F35</f>
        <v>10</v>
      </c>
      <c r="G35" s="22">
        <f>'Декабрь 2013г. по 6-10'!G35+'Декабрь 2013г. по 0,4'!G35</f>
        <v>158.74</v>
      </c>
      <c r="H35" s="22">
        <f>'Декабрь 2013г. по 6-10'!H35+'Декабрь 2013г. по 0,4'!H35</f>
        <v>0</v>
      </c>
      <c r="I35" s="22">
        <f>'Декабрь 2013г. по 6-10'!I35+'Декабрь 2013г. по 0,4'!I35</f>
        <v>0</v>
      </c>
      <c r="J35" s="22">
        <f>'Декабрь 2013г. по 6-10'!J35+'Декабрь 2013г. по 0,4'!J35</f>
        <v>15</v>
      </c>
      <c r="K35" s="22">
        <f>'Декабрь 2013г. по 6-10'!K35+'Декабрь 2013г. по 0,4'!K35</f>
        <v>195.04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</row>
    <row r="36" spans="1:17" ht="12.75" customHeight="1">
      <c r="A36" s="20"/>
      <c r="B36" s="20"/>
      <c r="C36" s="21" t="s">
        <v>35</v>
      </c>
      <c r="D36" s="22">
        <f>'Декабрь 2013г. по 6-10'!D36+'Декабрь 2013г. по 0,4'!D36</f>
        <v>4</v>
      </c>
      <c r="E36" s="22">
        <f>'Декабрь 2013г. по 6-10'!E36+'Декабрь 2013г. по 0,4'!E36</f>
        <v>62.879999999999995</v>
      </c>
      <c r="F36" s="22">
        <f>'Декабрь 2013г. по 6-10'!F36+'Декабрь 2013г. по 0,4'!F36</f>
        <v>4</v>
      </c>
      <c r="G36" s="22">
        <f>'Декабрь 2013г. по 6-10'!G36+'Декабрь 2013г. по 0,4'!G36</f>
        <v>60.879999999999995</v>
      </c>
      <c r="H36" s="22">
        <f>'Декабрь 2013г. по 6-10'!H36+'Декабрь 2013г. по 0,4'!H36</f>
        <v>1</v>
      </c>
      <c r="I36" s="22">
        <f>'Декабрь 2013г. по 6-10'!I36+'Декабрь 2013г. по 0,4'!I36</f>
        <v>40</v>
      </c>
      <c r="J36" s="22">
        <f>'Декабрь 2013г. по 6-10'!J36+'Декабрь 2013г. по 0,4'!J36</f>
        <v>8</v>
      </c>
      <c r="K36" s="22">
        <f>'Декабрь 2013г. по 6-10'!K36+'Декабрь 2013г. по 0,4'!K36</f>
        <v>203.73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</row>
    <row r="37" spans="1:17" ht="12.75" customHeight="1">
      <c r="A37" s="20"/>
      <c r="B37" s="20"/>
      <c r="C37" s="21" t="s">
        <v>36</v>
      </c>
      <c r="D37" s="22">
        <f>'Декабрь 2013г. по 6-10'!D37+'Декабрь 2013г. по 0,4'!D37</f>
        <v>0</v>
      </c>
      <c r="E37" s="22">
        <f>'Декабрь 2013г. по 6-10'!E37+'Декабрь 2013г. по 0,4'!E37</f>
        <v>0</v>
      </c>
      <c r="F37" s="22">
        <f>'Декабрь 2013г. по 6-10'!F37+'Декабрь 2013г. по 0,4'!F37</f>
        <v>0</v>
      </c>
      <c r="G37" s="22">
        <f>'Декабрь 2013г. по 6-10'!G37+'Декабрь 2013г. по 0,4'!G37</f>
        <v>0</v>
      </c>
      <c r="H37" s="22">
        <f>'Декабрь 2013г. по 6-10'!H37+'Декабрь 2013г. по 0,4'!H37</f>
        <v>0</v>
      </c>
      <c r="I37" s="22">
        <f>'Декабрь 2013г. по 6-10'!I37+'Декабрь 2013г. по 0,4'!I37</f>
        <v>0</v>
      </c>
      <c r="J37" s="22">
        <f>'Декабрь 2013г. по 6-10'!J37+'Декабрь 2013г. по 0,4'!J37</f>
        <v>0</v>
      </c>
      <c r="K37" s="22">
        <f>'Декабрь 2013г. по 6-10'!K37+'Декабрь 2013г. по 0,4'!K37</f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</row>
    <row r="38" spans="1:17" ht="12.75" customHeight="1">
      <c r="A38" s="20"/>
      <c r="B38" s="20"/>
      <c r="C38" s="24" t="s">
        <v>29</v>
      </c>
      <c r="D38" s="17">
        <f>D32+D33+D34+D35+D36+D37</f>
        <v>69</v>
      </c>
      <c r="E38" s="17">
        <f t="shared" ref="E38:Q38" si="1">E32+E33+E34+E35+E36+E37</f>
        <v>2619.2799999999997</v>
      </c>
      <c r="F38" s="17">
        <f t="shared" si="1"/>
        <v>56</v>
      </c>
      <c r="G38" s="17">
        <f t="shared" si="1"/>
        <v>2521.0199999999995</v>
      </c>
      <c r="H38" s="17">
        <f t="shared" si="1"/>
        <v>1</v>
      </c>
      <c r="I38" s="17">
        <f t="shared" si="1"/>
        <v>40</v>
      </c>
      <c r="J38" s="17">
        <f t="shared" si="1"/>
        <v>74</v>
      </c>
      <c r="K38" s="17">
        <f t="shared" si="1"/>
        <v>1479.2</v>
      </c>
      <c r="L38" s="18">
        <f t="shared" si="1"/>
        <v>0</v>
      </c>
      <c r="M38" s="18">
        <f t="shared" si="1"/>
        <v>0</v>
      </c>
      <c r="N38" s="18">
        <f t="shared" si="1"/>
        <v>0</v>
      </c>
      <c r="O38" s="18">
        <f t="shared" si="1"/>
        <v>0</v>
      </c>
      <c r="P38" s="18">
        <f t="shared" si="1"/>
        <v>0</v>
      </c>
      <c r="Q38" s="18">
        <f t="shared" si="1"/>
        <v>0</v>
      </c>
    </row>
    <row r="39" spans="1:17" ht="22.5" customHeight="1">
      <c r="A39" s="20"/>
      <c r="B39" s="20"/>
      <c r="C39" s="96" t="s">
        <v>37</v>
      </c>
      <c r="D39" s="96"/>
      <c r="E39" s="17"/>
      <c r="F39" s="17"/>
      <c r="G39" s="17"/>
      <c r="H39" s="17"/>
      <c r="I39" s="17"/>
      <c r="J39" s="17"/>
      <c r="K39" s="17"/>
      <c r="L39" s="18"/>
      <c r="M39" s="18"/>
      <c r="N39" s="18"/>
      <c r="O39" s="18"/>
      <c r="P39" s="18"/>
      <c r="Q39" s="18"/>
    </row>
    <row r="40" spans="1:17" ht="12.75" customHeight="1">
      <c r="A40" s="20"/>
      <c r="B40" s="20"/>
      <c r="C40" s="21" t="s">
        <v>38</v>
      </c>
      <c r="D40" s="22">
        <f>'Декабрь 2013г. по 6-10'!D40+'Декабрь 2013г. по 0,4'!D40</f>
        <v>12</v>
      </c>
      <c r="E40" s="22">
        <f>'Декабрь 2013г. по 6-10'!E40+'Декабрь 2013г. по 0,4'!E40</f>
        <v>520.5</v>
      </c>
      <c r="F40" s="22">
        <f>'Декабрь 2013г. по 6-10'!F40+'Декабрь 2013г. по 0,4'!F40</f>
        <v>11</v>
      </c>
      <c r="G40" s="22">
        <f>'Декабрь 2013г. по 6-10'!G40+'Декабрь 2013г. по 0,4'!G40</f>
        <v>518</v>
      </c>
      <c r="H40" s="22">
        <f>'Декабрь 2013г. по 6-10'!H40+'Декабрь 2013г. по 0,4'!H40</f>
        <v>0</v>
      </c>
      <c r="I40" s="22">
        <f>'Декабрь 2013г. по 6-10'!I40+'Декабрь 2013г. по 0,4'!I40</f>
        <v>0</v>
      </c>
      <c r="J40" s="22">
        <f>'Декабрь 2013г. по 6-10'!J40+'Декабрь 2013г. по 0,4'!J40</f>
        <v>9</v>
      </c>
      <c r="K40" s="22">
        <f>'Декабрь 2013г. по 6-10'!K40+'Декабрь 2013г. по 0,4'!K40</f>
        <v>54.5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</row>
    <row r="41" spans="1:17" ht="12.75" customHeight="1">
      <c r="A41" s="20"/>
      <c r="B41" s="20"/>
      <c r="C41" s="21" t="s">
        <v>39</v>
      </c>
      <c r="D41" s="22">
        <f>'Декабрь 2013г. по 6-10'!D41+'Декабрь 2013г. по 0,4'!D41</f>
        <v>11</v>
      </c>
      <c r="E41" s="22">
        <f>'Декабрь 2013г. по 6-10'!E41+'Декабрь 2013г. по 0,4'!E41</f>
        <v>85.25</v>
      </c>
      <c r="F41" s="22">
        <f>'Декабрь 2013г. по 6-10'!F41+'Декабрь 2013г. по 0,4'!F41</f>
        <v>11</v>
      </c>
      <c r="G41" s="22">
        <f>'Декабрь 2013г. по 6-10'!G41+'Декабрь 2013г. по 0,4'!G41</f>
        <v>85.25</v>
      </c>
      <c r="H41" s="22">
        <f>'Декабрь 2013г. по 6-10'!H41+'Декабрь 2013г. по 0,4'!H41</f>
        <v>0</v>
      </c>
      <c r="I41" s="22">
        <f>'Декабрь 2013г. по 6-10'!I41+'Декабрь 2013г. по 0,4'!I41</f>
        <v>0</v>
      </c>
      <c r="J41" s="22">
        <f>'Декабрь 2013г. по 6-10'!J41+'Декабрь 2013г. по 0,4'!J41</f>
        <v>7</v>
      </c>
      <c r="K41" s="22">
        <f>'Декабрь 2013г. по 6-10'!K41+'Декабрь 2013г. по 0,4'!K41</f>
        <v>67.25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</row>
    <row r="42" spans="1:17" ht="12.75" customHeight="1">
      <c r="A42" s="20"/>
      <c r="B42" s="20"/>
      <c r="C42" s="21" t="s">
        <v>40</v>
      </c>
      <c r="D42" s="22">
        <f>'Декабрь 2013г. по 6-10'!D42+'Декабрь 2013г. по 0,4'!D42</f>
        <v>0</v>
      </c>
      <c r="E42" s="22">
        <f>'Декабрь 2013г. по 6-10'!E42+'Декабрь 2013г. по 0,4'!E42</f>
        <v>0</v>
      </c>
      <c r="F42" s="22">
        <f>'Декабрь 2013г. по 6-10'!F42+'Декабрь 2013г. по 0,4'!F42</f>
        <v>0</v>
      </c>
      <c r="G42" s="22">
        <f>'Декабрь 2013г. по 6-10'!G42+'Декабрь 2013г. по 0,4'!G42</f>
        <v>0</v>
      </c>
      <c r="H42" s="22">
        <f>'Декабрь 2013г. по 6-10'!H42+'Декабрь 2013г. по 0,4'!H42</f>
        <v>0</v>
      </c>
      <c r="I42" s="22">
        <f>'Декабрь 2013г. по 6-10'!I42+'Декабрь 2013г. по 0,4'!I42</f>
        <v>0</v>
      </c>
      <c r="J42" s="22">
        <f>'Декабрь 2013г. по 6-10'!J42+'Декабрь 2013г. по 0,4'!J42</f>
        <v>0</v>
      </c>
      <c r="K42" s="22">
        <f>'Декабрь 2013г. по 6-10'!K42+'Декабрь 2013г. по 0,4'!K42</f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</row>
    <row r="43" spans="1:17" ht="12.75" customHeight="1">
      <c r="A43" s="20"/>
      <c r="B43" s="20"/>
      <c r="C43" s="21" t="s">
        <v>41</v>
      </c>
      <c r="D43" s="22">
        <f>'Декабрь 2013г. по 6-10'!D43+'Декабрь 2013г. по 0,4'!D43</f>
        <v>3</v>
      </c>
      <c r="E43" s="22">
        <f>'Декабрь 2013г. по 6-10'!E43+'Декабрь 2013г. по 0,4'!E43</f>
        <v>28</v>
      </c>
      <c r="F43" s="22">
        <f>'Декабрь 2013г. по 6-10'!F43+'Декабрь 2013г. по 0,4'!F43</f>
        <v>1</v>
      </c>
      <c r="G43" s="22">
        <f>'Декабрь 2013г. по 6-10'!G43+'Декабрь 2013г. по 0,4'!G43</f>
        <v>10</v>
      </c>
      <c r="H43" s="22">
        <f>'Декабрь 2013г. по 6-10'!H43+'Декабрь 2013г. по 0,4'!H43</f>
        <v>0</v>
      </c>
      <c r="I43" s="22">
        <f>'Декабрь 2013г. по 6-10'!I43+'Декабрь 2013г. по 0,4'!I43</f>
        <v>0</v>
      </c>
      <c r="J43" s="22">
        <f>'Декабрь 2013г. по 6-10'!J43+'Декабрь 2013г. по 0,4'!J43</f>
        <v>2</v>
      </c>
      <c r="K43" s="22">
        <f>'Декабрь 2013г. по 6-10'!K43+'Декабрь 2013г. по 0,4'!K43</f>
        <v>15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</row>
    <row r="44" spans="1:17" ht="12.75" customHeight="1">
      <c r="A44" s="20"/>
      <c r="B44" s="20"/>
      <c r="C44" s="21" t="s">
        <v>42</v>
      </c>
      <c r="D44" s="22">
        <f>'Декабрь 2013г. по 6-10'!D44+'Декабрь 2013г. по 0,4'!D44</f>
        <v>12</v>
      </c>
      <c r="E44" s="22">
        <f>'Декабрь 2013г. по 6-10'!E44+'Декабрь 2013г. по 0,4'!E44</f>
        <v>227</v>
      </c>
      <c r="F44" s="22">
        <f>'Декабрь 2013г. по 6-10'!F44+'Декабрь 2013г. по 0,4'!F44</f>
        <v>12</v>
      </c>
      <c r="G44" s="22">
        <f>'Декабрь 2013г. по 6-10'!G44+'Декабрь 2013г. по 0,4'!G44</f>
        <v>227</v>
      </c>
      <c r="H44" s="22">
        <f>'Декабрь 2013г. по 6-10'!H44+'Декабрь 2013г. по 0,4'!H44</f>
        <v>0</v>
      </c>
      <c r="I44" s="22">
        <f>'Декабрь 2013г. по 6-10'!I44+'Декабрь 2013г. по 0,4'!I44</f>
        <v>0</v>
      </c>
      <c r="J44" s="22">
        <f>'Декабрь 2013г. по 6-10'!J44+'Декабрь 2013г. по 0,4'!J44</f>
        <v>13</v>
      </c>
      <c r="K44" s="22">
        <f>'Декабрь 2013г. по 6-10'!K44+'Декабрь 2013г. по 0,4'!K44</f>
        <v>430.5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</row>
    <row r="45" spans="1:17" ht="12.75" customHeight="1">
      <c r="A45" s="20"/>
      <c r="B45" s="20"/>
      <c r="C45" s="21" t="s">
        <v>43</v>
      </c>
      <c r="D45" s="22">
        <f>'Декабрь 2013г. по 6-10'!D45+'Декабрь 2013г. по 0,4'!D45</f>
        <v>1</v>
      </c>
      <c r="E45" s="22">
        <f>'Декабрь 2013г. по 6-10'!E45+'Декабрь 2013г. по 0,4'!E45</f>
        <v>4</v>
      </c>
      <c r="F45" s="22">
        <f>'Декабрь 2013г. по 6-10'!F45+'Декабрь 2013г. по 0,4'!F45</f>
        <v>1</v>
      </c>
      <c r="G45" s="22">
        <f>'Декабрь 2013г. по 6-10'!G45+'Декабрь 2013г. по 0,4'!G45</f>
        <v>4</v>
      </c>
      <c r="H45" s="22">
        <f>'Декабрь 2013г. по 6-10'!H45+'Декабрь 2013г. по 0,4'!H45</f>
        <v>0</v>
      </c>
      <c r="I45" s="22">
        <f>'Декабрь 2013г. по 6-10'!I45+'Декабрь 2013г. по 0,4'!I45</f>
        <v>0</v>
      </c>
      <c r="J45" s="22">
        <f>'Декабрь 2013г. по 6-10'!J45+'Декабрь 2013г. по 0,4'!J45</f>
        <v>2</v>
      </c>
      <c r="K45" s="22">
        <f>'Декабрь 2013г. по 6-10'!K45+'Декабрь 2013г. по 0,4'!K45</f>
        <v>12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</row>
    <row r="46" spans="1:17" ht="12.75" customHeight="1">
      <c r="A46" s="20"/>
      <c r="B46" s="20"/>
      <c r="C46" s="21" t="s">
        <v>44</v>
      </c>
      <c r="D46" s="22">
        <f>'Декабрь 2013г. по 6-10'!D46+'Декабрь 2013г. по 0,4'!D46</f>
        <v>5</v>
      </c>
      <c r="E46" s="22">
        <f>'Декабрь 2013г. по 6-10'!E46+'Декабрь 2013г. по 0,4'!E46</f>
        <v>36</v>
      </c>
      <c r="F46" s="22">
        <f>'Декабрь 2013г. по 6-10'!F46+'Декабрь 2013г. по 0,4'!F46</f>
        <v>5</v>
      </c>
      <c r="G46" s="22">
        <f>'Декабрь 2013г. по 6-10'!G46+'Декабрь 2013г. по 0,4'!G46</f>
        <v>33</v>
      </c>
      <c r="H46" s="22">
        <f>'Декабрь 2013г. по 6-10'!H46+'Декабрь 2013г. по 0,4'!H46</f>
        <v>0</v>
      </c>
      <c r="I46" s="22">
        <f>'Декабрь 2013г. по 6-10'!I46+'Декабрь 2013г. по 0,4'!I46</f>
        <v>0</v>
      </c>
      <c r="J46" s="22">
        <f>'Декабрь 2013г. по 6-10'!J46+'Декабрь 2013г. по 0,4'!J46</f>
        <v>5</v>
      </c>
      <c r="K46" s="22">
        <f>'Декабрь 2013г. по 6-10'!K46+'Декабрь 2013г. по 0,4'!K46</f>
        <v>31.5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</row>
    <row r="47" spans="1:17" ht="12.75" customHeight="1">
      <c r="A47" s="20"/>
      <c r="B47" s="20"/>
      <c r="C47" s="21" t="s">
        <v>45</v>
      </c>
      <c r="D47" s="22">
        <f>'Декабрь 2013г. по 6-10'!D47+'Декабрь 2013г. по 0,4'!D47</f>
        <v>0</v>
      </c>
      <c r="E47" s="22">
        <f>'Декабрь 2013г. по 6-10'!E47+'Декабрь 2013г. по 0,4'!E47</f>
        <v>0</v>
      </c>
      <c r="F47" s="22">
        <f>'Декабрь 2013г. по 6-10'!F47+'Декабрь 2013г. по 0,4'!F47</f>
        <v>0</v>
      </c>
      <c r="G47" s="22">
        <f>'Декабрь 2013г. по 6-10'!G47+'Декабрь 2013г. по 0,4'!G47</f>
        <v>0</v>
      </c>
      <c r="H47" s="22">
        <f>'Декабрь 2013г. по 6-10'!H47+'Декабрь 2013г. по 0,4'!H47</f>
        <v>0</v>
      </c>
      <c r="I47" s="22">
        <f>'Декабрь 2013г. по 6-10'!I47+'Декабрь 2013г. по 0,4'!I47</f>
        <v>0</v>
      </c>
      <c r="J47" s="22">
        <f>'Декабрь 2013г. по 6-10'!J47+'Декабрь 2013г. по 0,4'!J47</f>
        <v>0</v>
      </c>
      <c r="K47" s="22">
        <f>'Декабрь 2013г. по 6-10'!K47+'Декабрь 2013г. по 0,4'!K47</f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</row>
    <row r="48" spans="1:17" ht="12.75" customHeight="1">
      <c r="A48" s="20"/>
      <c r="B48" s="20"/>
      <c r="C48" s="21" t="s">
        <v>46</v>
      </c>
      <c r="D48" s="22">
        <f>'Декабрь 2013г. по 6-10'!D48+'Декабрь 2013г. по 0,4'!D48</f>
        <v>1</v>
      </c>
      <c r="E48" s="22">
        <f>'Декабрь 2013г. по 6-10'!E48+'Декабрь 2013г. по 0,4'!E48</f>
        <v>10</v>
      </c>
      <c r="F48" s="22">
        <f>'Декабрь 2013г. по 6-10'!F48+'Декабрь 2013г. по 0,4'!F48</f>
        <v>1</v>
      </c>
      <c r="G48" s="22">
        <f>'Декабрь 2013г. по 6-10'!G48+'Декабрь 2013г. по 0,4'!G48</f>
        <v>10</v>
      </c>
      <c r="H48" s="22">
        <f>'Декабрь 2013г. по 6-10'!H48+'Декабрь 2013г. по 0,4'!H48</f>
        <v>0</v>
      </c>
      <c r="I48" s="22">
        <f>'Декабрь 2013г. по 6-10'!I48+'Декабрь 2013г. по 0,4'!I48</f>
        <v>0</v>
      </c>
      <c r="J48" s="22">
        <f>'Декабрь 2013г. по 6-10'!J48+'Декабрь 2013г. по 0,4'!J48</f>
        <v>1</v>
      </c>
      <c r="K48" s="22">
        <f>'Декабрь 2013г. по 6-10'!K48+'Декабрь 2013г. по 0,4'!K48</f>
        <v>15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</row>
    <row r="49" spans="1:17" ht="12.75" customHeight="1">
      <c r="A49" s="20"/>
      <c r="B49" s="20"/>
      <c r="C49" s="21" t="s">
        <v>47</v>
      </c>
      <c r="D49" s="22">
        <f>'Декабрь 2013г. по 6-10'!D49+'Декабрь 2013г. по 0,4'!D49</f>
        <v>11</v>
      </c>
      <c r="E49" s="22">
        <f>'Декабрь 2013г. по 6-10'!E49+'Декабрь 2013г. по 0,4'!E49</f>
        <v>48.5</v>
      </c>
      <c r="F49" s="22">
        <f>'Декабрь 2013г. по 6-10'!F49+'Декабрь 2013г. по 0,4'!F49</f>
        <v>11</v>
      </c>
      <c r="G49" s="22">
        <f>'Декабрь 2013г. по 6-10'!G49+'Декабрь 2013г. по 0,4'!G49</f>
        <v>48.5</v>
      </c>
      <c r="H49" s="22">
        <f>'Декабрь 2013г. по 6-10'!H49+'Декабрь 2013г. по 0,4'!H49</f>
        <v>0</v>
      </c>
      <c r="I49" s="22">
        <f>'Декабрь 2013г. по 6-10'!I49+'Декабрь 2013г. по 0,4'!I49</f>
        <v>0</v>
      </c>
      <c r="J49" s="22">
        <f>'Декабрь 2013г. по 6-10'!J49+'Декабрь 2013г. по 0,4'!J49</f>
        <v>8</v>
      </c>
      <c r="K49" s="22">
        <f>'Декабрь 2013г. по 6-10'!K49+'Декабрь 2013г. по 0,4'!K49</f>
        <v>37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</row>
    <row r="50" spans="1:17" ht="12.75" customHeight="1">
      <c r="A50" s="20"/>
      <c r="B50" s="20"/>
      <c r="C50" s="21" t="s">
        <v>48</v>
      </c>
      <c r="D50" s="22">
        <f>'Декабрь 2013г. по 6-10'!D50+'Декабрь 2013г. по 0,4'!D50</f>
        <v>3</v>
      </c>
      <c r="E50" s="22">
        <f>'Декабрь 2013г. по 6-10'!E50+'Декабрь 2013г. по 0,4'!E50</f>
        <v>18</v>
      </c>
      <c r="F50" s="22">
        <f>'Декабрь 2013г. по 6-10'!F50+'Декабрь 2013г. по 0,4'!F50</f>
        <v>3</v>
      </c>
      <c r="G50" s="22">
        <f>'Декабрь 2013г. по 6-10'!G50+'Декабрь 2013г. по 0,4'!G50</f>
        <v>18</v>
      </c>
      <c r="H50" s="22">
        <f>'Декабрь 2013г. по 6-10'!H50+'Декабрь 2013г. по 0,4'!H50</f>
        <v>0</v>
      </c>
      <c r="I50" s="22">
        <f>'Декабрь 2013г. по 6-10'!I50+'Декабрь 2013г. по 0,4'!I50</f>
        <v>0</v>
      </c>
      <c r="J50" s="22">
        <f>'Декабрь 2013г. по 6-10'!J50+'Декабрь 2013г. по 0,4'!J50</f>
        <v>1</v>
      </c>
      <c r="K50" s="22">
        <f>'Декабрь 2013г. по 6-10'!K50+'Декабрь 2013г. по 0,4'!K50</f>
        <v>4.5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</row>
    <row r="51" spans="1:17" ht="12.75" customHeight="1">
      <c r="A51" s="20"/>
      <c r="B51" s="20"/>
      <c r="C51" s="21" t="s">
        <v>49</v>
      </c>
      <c r="D51" s="22">
        <f>'Декабрь 2013г. по 6-10'!D51+'Декабрь 2013г. по 0,4'!D51</f>
        <v>15</v>
      </c>
      <c r="E51" s="22">
        <f>'Декабрь 2013г. по 6-10'!E51+'Декабрь 2013г. по 0,4'!E51</f>
        <v>69</v>
      </c>
      <c r="F51" s="22">
        <f>'Декабрь 2013г. по 6-10'!F51+'Декабрь 2013г. по 0,4'!F51</f>
        <v>15</v>
      </c>
      <c r="G51" s="22">
        <f>'Декабрь 2013г. по 6-10'!G51+'Декабрь 2013г. по 0,4'!G51</f>
        <v>69</v>
      </c>
      <c r="H51" s="22">
        <f>'Декабрь 2013г. по 6-10'!H51+'Декабрь 2013г. по 0,4'!H51</f>
        <v>0</v>
      </c>
      <c r="I51" s="22">
        <f>'Декабрь 2013г. по 6-10'!I51+'Декабрь 2013г. по 0,4'!I51</f>
        <v>0</v>
      </c>
      <c r="J51" s="22">
        <f>'Декабрь 2013г. по 6-10'!J51+'Декабрь 2013г. по 0,4'!J51</f>
        <v>10</v>
      </c>
      <c r="K51" s="22">
        <f>'Декабрь 2013г. по 6-10'!K51+'Декабрь 2013г. по 0,4'!K51</f>
        <v>48.5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</row>
    <row r="52" spans="1:17" ht="12.75" customHeight="1">
      <c r="A52" s="20"/>
      <c r="B52" s="20"/>
      <c r="C52" s="24" t="s">
        <v>29</v>
      </c>
      <c r="D52" s="17">
        <f>D40+D41+D42+D43+D44+D45+D46+D47+D48+D49+D50+D51</f>
        <v>74</v>
      </c>
      <c r="E52" s="17">
        <f t="shared" ref="E52:Q52" si="2">E40+E41+E42+E43+E44+E45+E46+E47+E48+E49+E50+E51</f>
        <v>1046.25</v>
      </c>
      <c r="F52" s="17">
        <f t="shared" si="2"/>
        <v>71</v>
      </c>
      <c r="G52" s="17">
        <f t="shared" si="2"/>
        <v>1022.75</v>
      </c>
      <c r="H52" s="17">
        <f t="shared" si="2"/>
        <v>0</v>
      </c>
      <c r="I52" s="17">
        <f t="shared" si="2"/>
        <v>0</v>
      </c>
      <c r="J52" s="17">
        <f t="shared" si="2"/>
        <v>58</v>
      </c>
      <c r="K52" s="17">
        <f t="shared" si="2"/>
        <v>715.75</v>
      </c>
      <c r="L52" s="18">
        <f t="shared" si="2"/>
        <v>0</v>
      </c>
      <c r="M52" s="18">
        <f t="shared" si="2"/>
        <v>0</v>
      </c>
      <c r="N52" s="18">
        <f t="shared" si="2"/>
        <v>0</v>
      </c>
      <c r="O52" s="18">
        <f t="shared" si="2"/>
        <v>0</v>
      </c>
      <c r="P52" s="18">
        <f t="shared" si="2"/>
        <v>0</v>
      </c>
      <c r="Q52" s="18">
        <f t="shared" si="2"/>
        <v>0</v>
      </c>
    </row>
    <row r="53" spans="1:17" ht="21" customHeight="1">
      <c r="A53" s="20"/>
      <c r="B53" s="20"/>
      <c r="C53" s="96" t="s">
        <v>50</v>
      </c>
      <c r="D53" s="96"/>
      <c r="E53" s="17"/>
      <c r="F53" s="17"/>
      <c r="G53" s="17"/>
      <c r="H53" s="17"/>
      <c r="I53" s="17"/>
      <c r="J53" s="17"/>
      <c r="K53" s="17"/>
      <c r="L53" s="18"/>
      <c r="M53" s="18"/>
      <c r="N53" s="18"/>
      <c r="O53" s="18"/>
      <c r="P53" s="18"/>
      <c r="Q53" s="18"/>
    </row>
    <row r="54" spans="1:17" ht="12.75" customHeight="1">
      <c r="A54" s="20"/>
      <c r="B54" s="20"/>
      <c r="C54" s="21" t="s">
        <v>51</v>
      </c>
      <c r="D54" s="22">
        <f>'Декабрь 2013г. по 6-10'!D54+'Декабрь 2013г. по 0,4'!D54</f>
        <v>70</v>
      </c>
      <c r="E54" s="22">
        <f>'Декабрь 2013г. по 6-10'!E54+'Декабрь 2013г. по 0,4'!E54</f>
        <v>1030.8499999999999</v>
      </c>
      <c r="F54" s="22">
        <f>'Декабрь 2013г. по 6-10'!F54+'Декабрь 2013г. по 0,4'!F54</f>
        <v>38</v>
      </c>
      <c r="G54" s="22">
        <f>'Декабрь 2013г. по 6-10'!G54+'Декабрь 2013г. по 0,4'!G54</f>
        <v>1001.65</v>
      </c>
      <c r="H54" s="22">
        <f>'Декабрь 2013г. по 6-10'!H54+'Декабрь 2013г. по 0,4'!H54</f>
        <v>2</v>
      </c>
      <c r="I54" s="22">
        <f>'Декабрь 2013г. по 6-10'!I54+'Декабрь 2013г. по 0,4'!I54</f>
        <v>350</v>
      </c>
      <c r="J54" s="22">
        <f>'Декабрь 2013г. по 6-10'!J54+'Декабрь 2013г. по 0,4'!J54</f>
        <v>36</v>
      </c>
      <c r="K54" s="22">
        <f>'Декабрь 2013г. по 6-10'!K54+'Декабрь 2013г. по 0,4'!K54</f>
        <v>1116.6600000000001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</row>
    <row r="55" spans="1:17" ht="12.75" customHeight="1">
      <c r="A55" s="20"/>
      <c r="B55" s="20"/>
      <c r="C55" s="21" t="s">
        <v>52</v>
      </c>
      <c r="D55" s="22">
        <f>'Декабрь 2013г. по 6-10'!D55+'Декабрь 2013г. по 0,4'!D55</f>
        <v>0</v>
      </c>
      <c r="E55" s="22">
        <f>'Декабрь 2013г. по 6-10'!E55+'Декабрь 2013г. по 0,4'!E55</f>
        <v>0</v>
      </c>
      <c r="F55" s="22">
        <f>'Декабрь 2013г. по 6-10'!F55+'Декабрь 2013г. по 0,4'!F55</f>
        <v>0</v>
      </c>
      <c r="G55" s="22">
        <f>'Декабрь 2013г. по 6-10'!G55+'Декабрь 2013г. по 0,4'!G55</f>
        <v>0</v>
      </c>
      <c r="H55" s="22">
        <f>'Декабрь 2013г. по 6-10'!H55+'Декабрь 2013г. по 0,4'!H55</f>
        <v>0</v>
      </c>
      <c r="I55" s="22">
        <f>'Декабрь 2013г. по 6-10'!I55+'Декабрь 2013г. по 0,4'!I55</f>
        <v>0</v>
      </c>
      <c r="J55" s="22">
        <f>'Декабрь 2013г. по 6-10'!J55+'Декабрь 2013г. по 0,4'!J55</f>
        <v>0</v>
      </c>
      <c r="K55" s="22">
        <f>'Декабрь 2013г. по 6-10'!K55+'Декабрь 2013г. по 0,4'!K55</f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</row>
    <row r="56" spans="1:17" ht="12.75" customHeight="1">
      <c r="A56" s="20"/>
      <c r="B56" s="20"/>
      <c r="C56" s="21" t="s">
        <v>53</v>
      </c>
      <c r="D56" s="22">
        <f>'Декабрь 2013г. по 6-10'!D56+'Декабрь 2013г. по 0,4'!D56</f>
        <v>2</v>
      </c>
      <c r="E56" s="22">
        <f>'Декабрь 2013г. по 6-10'!E56+'Декабрь 2013г. по 0,4'!E56</f>
        <v>8.5</v>
      </c>
      <c r="F56" s="22">
        <f>'Декабрь 2013г. по 6-10'!F56+'Декабрь 2013г. по 0,4'!F56</f>
        <v>1</v>
      </c>
      <c r="G56" s="22">
        <f>'Декабрь 2013г. по 6-10'!G56+'Декабрь 2013г. по 0,4'!G56</f>
        <v>4.5</v>
      </c>
      <c r="H56" s="22">
        <f>'Декабрь 2013г. по 6-10'!H56+'Декабрь 2013г. по 0,4'!H56</f>
        <v>0</v>
      </c>
      <c r="I56" s="22">
        <f>'Декабрь 2013г. по 6-10'!I56+'Декабрь 2013г. по 0,4'!I56</f>
        <v>0</v>
      </c>
      <c r="J56" s="22">
        <f>'Декабрь 2013г. по 6-10'!J56+'Декабрь 2013г. по 0,4'!J56</f>
        <v>2</v>
      </c>
      <c r="K56" s="22">
        <f>'Декабрь 2013г. по 6-10'!K56+'Декабрь 2013г. по 0,4'!K56</f>
        <v>6.5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</row>
    <row r="57" spans="1:17" ht="12.75" customHeight="1">
      <c r="A57" s="20"/>
      <c r="B57" s="20"/>
      <c r="C57" s="21" t="s">
        <v>54</v>
      </c>
      <c r="D57" s="22">
        <f>'Декабрь 2013г. по 6-10'!D57+'Декабрь 2013г. по 0,4'!D57</f>
        <v>2</v>
      </c>
      <c r="E57" s="22">
        <f>'Декабрь 2013г. по 6-10'!E57+'Декабрь 2013г. по 0,4'!E57</f>
        <v>19</v>
      </c>
      <c r="F57" s="22">
        <f>'Декабрь 2013г. по 6-10'!F57+'Декабрь 2013г. по 0,4'!F57</f>
        <v>2</v>
      </c>
      <c r="G57" s="22">
        <f>'Декабрь 2013г. по 6-10'!G57+'Декабрь 2013г. по 0,4'!G57</f>
        <v>19</v>
      </c>
      <c r="H57" s="22">
        <f>'Декабрь 2013г. по 6-10'!H57+'Декабрь 2013г. по 0,4'!H57</f>
        <v>0</v>
      </c>
      <c r="I57" s="22">
        <f>'Декабрь 2013г. по 6-10'!I57+'Декабрь 2013г. по 0,4'!I57</f>
        <v>0</v>
      </c>
      <c r="J57" s="22">
        <f>'Декабрь 2013г. по 6-10'!J57+'Декабрь 2013г. по 0,4'!J57</f>
        <v>3</v>
      </c>
      <c r="K57" s="22">
        <f>'Декабрь 2013г. по 6-10'!K57+'Декабрь 2013г. по 0,4'!K57</f>
        <v>23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</row>
    <row r="58" spans="1:17" ht="12.75" customHeight="1">
      <c r="A58" s="20"/>
      <c r="B58" s="20"/>
      <c r="C58" s="21" t="s">
        <v>55</v>
      </c>
      <c r="D58" s="22">
        <f>'Декабрь 2013г. по 6-10'!D58+'Декабрь 2013г. по 0,4'!D58</f>
        <v>8</v>
      </c>
      <c r="E58" s="22">
        <f>'Декабрь 2013г. по 6-10'!E58+'Декабрь 2013г. по 0,4'!E58</f>
        <v>70</v>
      </c>
      <c r="F58" s="22">
        <f>'Декабрь 2013г. по 6-10'!F58+'Декабрь 2013г. по 0,4'!F58</f>
        <v>8</v>
      </c>
      <c r="G58" s="22">
        <f>'Декабрь 2013г. по 6-10'!G58+'Декабрь 2013г. по 0,4'!G58</f>
        <v>70</v>
      </c>
      <c r="H58" s="22">
        <f>'Декабрь 2013г. по 6-10'!H58+'Декабрь 2013г. по 0,4'!H58</f>
        <v>0</v>
      </c>
      <c r="I58" s="22">
        <f>'Декабрь 2013г. по 6-10'!I58+'Декабрь 2013г. по 0,4'!I58</f>
        <v>0</v>
      </c>
      <c r="J58" s="22">
        <f>'Декабрь 2013г. по 6-10'!J58+'Декабрь 2013г. по 0,4'!J58</f>
        <v>4</v>
      </c>
      <c r="K58" s="22">
        <f>'Декабрь 2013г. по 6-10'!K58+'Декабрь 2013г. по 0,4'!K58</f>
        <v>53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</row>
    <row r="59" spans="1:17" ht="12.75" customHeight="1">
      <c r="A59" s="20"/>
      <c r="B59" s="20"/>
      <c r="C59" s="21" t="s">
        <v>56</v>
      </c>
      <c r="D59" s="22">
        <f>'Декабрь 2013г. по 6-10'!D59+'Декабрь 2013г. по 0,4'!D59</f>
        <v>40</v>
      </c>
      <c r="E59" s="22">
        <f>'Декабрь 2013г. по 6-10'!E59+'Декабрь 2013г. по 0,4'!E59</f>
        <v>911.95</v>
      </c>
      <c r="F59" s="22">
        <f>'Декабрь 2013г. по 6-10'!F59+'Декабрь 2013г. по 0,4'!F59</f>
        <v>33</v>
      </c>
      <c r="G59" s="22">
        <f>'Декабрь 2013г. по 6-10'!G59+'Декабрь 2013г. по 0,4'!G59</f>
        <v>924.25</v>
      </c>
      <c r="H59" s="22">
        <f>'Декабрь 2013г. по 6-10'!H59+'Декабрь 2013г. по 0,4'!H59</f>
        <v>2</v>
      </c>
      <c r="I59" s="22">
        <f>'Декабрь 2013г. по 6-10'!I59+'Декабрь 2013г. по 0,4'!I59</f>
        <v>395</v>
      </c>
      <c r="J59" s="22">
        <f>'Декабрь 2013г. по 6-10'!J59+'Декабрь 2013г. по 0,4'!J59</f>
        <v>17</v>
      </c>
      <c r="K59" s="22">
        <f>'Декабрь 2013г. по 6-10'!K59+'Декабрь 2013г. по 0,4'!K59</f>
        <v>256.25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</row>
    <row r="60" spans="1:17" ht="12.75" customHeight="1">
      <c r="A60" s="20"/>
      <c r="B60" s="20"/>
      <c r="C60" s="21" t="s">
        <v>57</v>
      </c>
      <c r="D60" s="22">
        <f>'Декабрь 2013г. по 6-10'!D60+'Декабрь 2013г. по 0,4'!D60</f>
        <v>3</v>
      </c>
      <c r="E60" s="22">
        <f>'Декабрь 2013г. по 6-10'!E60+'Декабрь 2013г. по 0,4'!E60</f>
        <v>15</v>
      </c>
      <c r="F60" s="22">
        <f>'Декабрь 2013г. по 6-10'!F60+'Декабрь 2013г. по 0,4'!F60</f>
        <v>3</v>
      </c>
      <c r="G60" s="22">
        <f>'Декабрь 2013г. по 6-10'!G60+'Декабрь 2013г. по 0,4'!G60</f>
        <v>16</v>
      </c>
      <c r="H60" s="22">
        <f>'Декабрь 2013г. по 6-10'!H60+'Декабрь 2013г. по 0,4'!H60</f>
        <v>0</v>
      </c>
      <c r="I60" s="22">
        <f>'Декабрь 2013г. по 6-10'!I60+'Декабрь 2013г. по 0,4'!I60</f>
        <v>0</v>
      </c>
      <c r="J60" s="22">
        <f>'Декабрь 2013г. по 6-10'!J60+'Декабрь 2013г. по 0,4'!J60</f>
        <v>4</v>
      </c>
      <c r="K60" s="22">
        <f>'Декабрь 2013г. по 6-10'!K60+'Декабрь 2013г. по 0,4'!K60</f>
        <v>20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</row>
    <row r="61" spans="1:17" ht="12.75" customHeight="1">
      <c r="A61" s="20"/>
      <c r="B61" s="20"/>
      <c r="C61" s="21" t="s">
        <v>58</v>
      </c>
      <c r="D61" s="22">
        <f>'Декабрь 2013г. по 6-10'!D61+'Декабрь 2013г. по 0,4'!D61</f>
        <v>2</v>
      </c>
      <c r="E61" s="22">
        <f>'Декабрь 2013г. по 6-10'!E61+'Декабрь 2013г. по 0,4'!E61</f>
        <v>28</v>
      </c>
      <c r="F61" s="22">
        <f>'Декабрь 2013г. по 6-10'!F61+'Декабрь 2013г. по 0,4'!F61</f>
        <v>1</v>
      </c>
      <c r="G61" s="22">
        <f>'Декабрь 2013г. по 6-10'!G61+'Декабрь 2013г. по 0,4'!G61</f>
        <v>14</v>
      </c>
      <c r="H61" s="22">
        <f>'Декабрь 2013г. по 6-10'!H61+'Декабрь 2013г. по 0,4'!H61</f>
        <v>0</v>
      </c>
      <c r="I61" s="22">
        <f>'Декабрь 2013г. по 6-10'!I61+'Декабрь 2013г. по 0,4'!I61</f>
        <v>0</v>
      </c>
      <c r="J61" s="22">
        <f>'Декабрь 2013г. по 6-10'!J61+'Декабрь 2013г. по 0,4'!J61</f>
        <v>1</v>
      </c>
      <c r="K61" s="22">
        <f>'Декабрь 2013г. по 6-10'!K61+'Декабрь 2013г. по 0,4'!K61</f>
        <v>6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</row>
    <row r="62" spans="1:17" ht="12.75" customHeight="1">
      <c r="A62" s="20"/>
      <c r="B62" s="20"/>
      <c r="C62" s="21" t="s">
        <v>59</v>
      </c>
      <c r="D62" s="22">
        <f>'Декабрь 2013г. по 6-10'!D62+'Декабрь 2013г. по 0,4'!D62</f>
        <v>4</v>
      </c>
      <c r="E62" s="22">
        <f>'Декабрь 2013г. по 6-10'!E62+'Декабрь 2013г. по 0,4'!E62</f>
        <v>174.8</v>
      </c>
      <c r="F62" s="22">
        <f>'Декабрь 2013г. по 6-10'!F62+'Декабрь 2013г. по 0,4'!F62</f>
        <v>4</v>
      </c>
      <c r="G62" s="22">
        <f>'Декабрь 2013г. по 6-10'!G62+'Декабрь 2013г. по 0,4'!G62</f>
        <v>174.8</v>
      </c>
      <c r="H62" s="22">
        <f>'Декабрь 2013г. по 6-10'!H62+'Декабрь 2013г. по 0,4'!H62</f>
        <v>0</v>
      </c>
      <c r="I62" s="22">
        <f>'Декабрь 2013г. по 6-10'!I62+'Декабрь 2013г. по 0,4'!I62</f>
        <v>0</v>
      </c>
      <c r="J62" s="22">
        <f>'Декабрь 2013г. по 6-10'!J62+'Декабрь 2013г. по 0,4'!J62</f>
        <v>1</v>
      </c>
      <c r="K62" s="22">
        <f>'Декабрь 2013г. по 6-10'!K62+'Декабрь 2013г. по 0,4'!K62</f>
        <v>4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</row>
    <row r="63" spans="1:17" ht="12.75" customHeight="1">
      <c r="A63" s="20"/>
      <c r="B63" s="20"/>
      <c r="C63" s="21" t="s">
        <v>29</v>
      </c>
      <c r="D63" s="17">
        <f>D54+D55+D56+D57+D58+D59+D60+D61+D62</f>
        <v>131</v>
      </c>
      <c r="E63" s="17">
        <f t="shared" ref="E63:Q63" si="3">E54+E55+E56+E57+E58+E59+E60+E61+E62</f>
        <v>2258.1000000000004</v>
      </c>
      <c r="F63" s="17">
        <f t="shared" si="3"/>
        <v>90</v>
      </c>
      <c r="G63" s="17">
        <f t="shared" si="3"/>
        <v>2224.2000000000003</v>
      </c>
      <c r="H63" s="17">
        <f t="shared" si="3"/>
        <v>4</v>
      </c>
      <c r="I63" s="17">
        <f t="shared" si="3"/>
        <v>745</v>
      </c>
      <c r="J63" s="17">
        <f t="shared" si="3"/>
        <v>68</v>
      </c>
      <c r="K63" s="17">
        <f t="shared" si="3"/>
        <v>1485.41</v>
      </c>
      <c r="L63" s="18">
        <f t="shared" si="3"/>
        <v>0</v>
      </c>
      <c r="M63" s="18">
        <f t="shared" si="3"/>
        <v>0</v>
      </c>
      <c r="N63" s="18">
        <f t="shared" si="3"/>
        <v>0</v>
      </c>
      <c r="O63" s="18">
        <f t="shared" si="3"/>
        <v>0</v>
      </c>
      <c r="P63" s="18">
        <f t="shared" si="3"/>
        <v>0</v>
      </c>
      <c r="Q63" s="18">
        <f t="shared" si="3"/>
        <v>0</v>
      </c>
    </row>
    <row r="64" spans="1:17" ht="19.5" customHeight="1">
      <c r="A64" s="20"/>
      <c r="B64" s="20"/>
      <c r="C64" s="96" t="s">
        <v>60</v>
      </c>
      <c r="D64" s="96"/>
      <c r="E64" s="17"/>
      <c r="F64" s="17"/>
      <c r="G64" s="17"/>
      <c r="H64" s="23"/>
      <c r="I64" s="23"/>
      <c r="J64" s="17"/>
      <c r="K64" s="17"/>
      <c r="L64" s="18"/>
      <c r="M64" s="18"/>
      <c r="N64" s="18"/>
      <c r="O64" s="18"/>
      <c r="P64" s="18"/>
      <c r="Q64" s="18"/>
    </row>
    <row r="65" spans="1:17" ht="12.75" customHeight="1">
      <c r="A65" s="20"/>
      <c r="B65" s="20"/>
      <c r="C65" s="21" t="s">
        <v>61</v>
      </c>
      <c r="D65" s="22">
        <f>'Декабрь 2013г. по 6-10'!D65+'Декабрь 2013г. по 0,4'!D65</f>
        <v>51</v>
      </c>
      <c r="E65" s="22">
        <f>'Декабрь 2013г. по 6-10'!E65+'Декабрь 2013г. по 0,4'!E65</f>
        <v>516</v>
      </c>
      <c r="F65" s="22">
        <f>'Декабрь 2013г. по 6-10'!F65+'Декабрь 2013г. по 0,4'!F65</f>
        <v>51</v>
      </c>
      <c r="G65" s="22">
        <f>'Декабрь 2013г. по 6-10'!G65+'Декабрь 2013г. по 0,4'!G65</f>
        <v>516</v>
      </c>
      <c r="H65" s="22">
        <f>'Декабрь 2013г. по 6-10'!H65+'Декабрь 2013г. по 0,4'!H65</f>
        <v>0</v>
      </c>
      <c r="I65" s="22">
        <f>'Декабрь 2013г. по 6-10'!I65+'Декабрь 2013г. по 0,4'!I65</f>
        <v>0</v>
      </c>
      <c r="J65" s="22">
        <f>'Декабрь 2013г. по 6-10'!J65+'Декабрь 2013г. по 0,4'!J65</f>
        <v>53</v>
      </c>
      <c r="K65" s="22">
        <f>'Декабрь 2013г. по 6-10'!K65+'Декабрь 2013г. по 0,4'!K65</f>
        <v>569.79999999999995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</row>
    <row r="66" spans="1:17" ht="12.75" customHeight="1">
      <c r="A66" s="20"/>
      <c r="B66" s="20"/>
      <c r="C66" s="21" t="s">
        <v>62</v>
      </c>
      <c r="D66" s="22">
        <f>'Декабрь 2013г. по 6-10'!D66+'Декабрь 2013г. по 0,4'!D66</f>
        <v>10</v>
      </c>
      <c r="E66" s="22">
        <f>'Декабрь 2013г. по 6-10'!E66+'Декабрь 2013г. по 0,4'!E66</f>
        <v>59.7</v>
      </c>
      <c r="F66" s="22">
        <f>'Декабрь 2013г. по 6-10'!F66+'Декабрь 2013г. по 0,4'!F66</f>
        <v>10</v>
      </c>
      <c r="G66" s="22">
        <f>'Декабрь 2013г. по 6-10'!G66+'Декабрь 2013г. по 0,4'!G66</f>
        <v>59.7</v>
      </c>
      <c r="H66" s="22">
        <f>'Декабрь 2013г. по 6-10'!H66+'Декабрь 2013г. по 0,4'!H66</f>
        <v>0</v>
      </c>
      <c r="I66" s="22">
        <f>'Декабрь 2013г. по 6-10'!I66+'Декабрь 2013г. по 0,4'!I66</f>
        <v>0</v>
      </c>
      <c r="J66" s="22">
        <f>'Декабрь 2013г. по 6-10'!J66+'Декабрь 2013г. по 0,4'!J66</f>
        <v>12</v>
      </c>
      <c r="K66" s="22">
        <f>'Декабрь 2013г. по 6-10'!K66+'Декабрь 2013г. по 0,4'!K66</f>
        <v>399.7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</row>
    <row r="67" spans="1:17" ht="12.75" customHeight="1">
      <c r="A67" s="20"/>
      <c r="B67" s="20"/>
      <c r="C67" s="21" t="s">
        <v>63</v>
      </c>
      <c r="D67" s="22">
        <f>'Декабрь 2013г. по 6-10'!D67+'Декабрь 2013г. по 0,4'!D67</f>
        <v>3</v>
      </c>
      <c r="E67" s="22">
        <f>'Декабрь 2013г. по 6-10'!E67+'Декабрь 2013г. по 0,4'!E67</f>
        <v>1137</v>
      </c>
      <c r="F67" s="22">
        <f>'Декабрь 2013г. по 6-10'!F67+'Декабрь 2013г. по 0,4'!F67</f>
        <v>3</v>
      </c>
      <c r="G67" s="22">
        <f>'Декабрь 2013г. по 6-10'!G67+'Декабрь 2013г. по 0,4'!G67</f>
        <v>1137</v>
      </c>
      <c r="H67" s="22">
        <f>'Декабрь 2013г. по 6-10'!H67+'Декабрь 2013г. по 0,4'!H67</f>
        <v>0</v>
      </c>
      <c r="I67" s="22">
        <f>'Декабрь 2013г. по 6-10'!I67+'Декабрь 2013г. по 0,4'!I67</f>
        <v>0</v>
      </c>
      <c r="J67" s="22">
        <f>'Декабрь 2013г. по 6-10'!J67+'Декабрь 2013г. по 0,4'!J67</f>
        <v>1</v>
      </c>
      <c r="K67" s="22">
        <f>'Декабрь 2013г. по 6-10'!K67+'Декабрь 2013г. по 0,4'!K67</f>
        <v>200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</row>
    <row r="68" spans="1:17" ht="12.75" customHeight="1">
      <c r="A68" s="20"/>
      <c r="B68" s="20"/>
      <c r="C68" s="21" t="s">
        <v>64</v>
      </c>
      <c r="D68" s="22">
        <f>'Декабрь 2013г. по 6-10'!D68+'Декабрь 2013г. по 0,4'!D68</f>
        <v>4</v>
      </c>
      <c r="E68" s="22">
        <f>'Декабрь 2013г. по 6-10'!E68+'Декабрь 2013г. по 0,4'!E68</f>
        <v>23.5</v>
      </c>
      <c r="F68" s="22">
        <f>'Декабрь 2013г. по 6-10'!F68+'Декабрь 2013г. по 0,4'!F68</f>
        <v>4</v>
      </c>
      <c r="G68" s="22">
        <f>'Декабрь 2013г. по 6-10'!G68+'Декабрь 2013г. по 0,4'!G68</f>
        <v>23.5</v>
      </c>
      <c r="H68" s="22">
        <f>'Декабрь 2013г. по 6-10'!H68+'Декабрь 2013г. по 0,4'!H68</f>
        <v>0</v>
      </c>
      <c r="I68" s="22">
        <f>'Декабрь 2013г. по 6-10'!I68+'Декабрь 2013г. по 0,4'!I68</f>
        <v>0</v>
      </c>
      <c r="J68" s="22">
        <f>'Декабрь 2013г. по 6-10'!J68+'Декабрь 2013г. по 0,4'!J68</f>
        <v>6</v>
      </c>
      <c r="K68" s="22">
        <f>'Декабрь 2013г. по 6-10'!K68+'Декабрь 2013г. по 0,4'!K68</f>
        <v>61.5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</row>
    <row r="69" spans="1:17" ht="12.75" customHeight="1">
      <c r="A69" s="20"/>
      <c r="B69" s="20"/>
      <c r="C69" s="21" t="s">
        <v>65</v>
      </c>
      <c r="D69" s="22">
        <f>'Декабрь 2013г. по 6-10'!D69+'Декабрь 2013г. по 0,4'!D69</f>
        <v>2</v>
      </c>
      <c r="E69" s="22">
        <f>'Декабрь 2013г. по 6-10'!E69+'Декабрь 2013г. по 0,4'!E69</f>
        <v>15.5</v>
      </c>
      <c r="F69" s="22">
        <f>'Декабрь 2013г. по 6-10'!F69+'Декабрь 2013г. по 0,4'!F69</f>
        <v>2</v>
      </c>
      <c r="G69" s="22">
        <f>'Декабрь 2013г. по 6-10'!G69+'Декабрь 2013г. по 0,4'!G69</f>
        <v>15.5</v>
      </c>
      <c r="H69" s="22">
        <f>'Декабрь 2013г. по 6-10'!H69+'Декабрь 2013г. по 0,4'!H69</f>
        <v>0</v>
      </c>
      <c r="I69" s="22">
        <f>'Декабрь 2013г. по 6-10'!I69+'Декабрь 2013г. по 0,4'!I69</f>
        <v>0</v>
      </c>
      <c r="J69" s="22">
        <f>'Декабрь 2013г. по 6-10'!J69+'Декабрь 2013г. по 0,4'!J69</f>
        <v>2</v>
      </c>
      <c r="K69" s="22">
        <f>'Декабрь 2013г. по 6-10'!K69+'Декабрь 2013г. по 0,4'!K69</f>
        <v>15.5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</row>
    <row r="70" spans="1:17" ht="12.75" customHeight="1">
      <c r="A70" s="20"/>
      <c r="B70" s="20"/>
      <c r="C70" s="24" t="s">
        <v>29</v>
      </c>
      <c r="D70" s="17">
        <f>D65+D66+D67+D68+D69</f>
        <v>70</v>
      </c>
      <c r="E70" s="17">
        <f t="shared" ref="E70:Q70" si="4">E65+E66+E67+E68+E69</f>
        <v>1751.7</v>
      </c>
      <c r="F70" s="17">
        <f t="shared" si="4"/>
        <v>70</v>
      </c>
      <c r="G70" s="17">
        <f t="shared" si="4"/>
        <v>1751.7</v>
      </c>
      <c r="H70" s="17">
        <f t="shared" si="4"/>
        <v>0</v>
      </c>
      <c r="I70" s="17">
        <f t="shared" si="4"/>
        <v>0</v>
      </c>
      <c r="J70" s="17">
        <f t="shared" si="4"/>
        <v>74</v>
      </c>
      <c r="K70" s="17">
        <f t="shared" si="4"/>
        <v>1246.5</v>
      </c>
      <c r="L70" s="18">
        <f t="shared" si="4"/>
        <v>0</v>
      </c>
      <c r="M70" s="18">
        <f t="shared" si="4"/>
        <v>0</v>
      </c>
      <c r="N70" s="18">
        <f t="shared" si="4"/>
        <v>0</v>
      </c>
      <c r="O70" s="18">
        <f t="shared" si="4"/>
        <v>0</v>
      </c>
      <c r="P70" s="18">
        <f t="shared" si="4"/>
        <v>0</v>
      </c>
      <c r="Q70" s="18">
        <f t="shared" si="4"/>
        <v>0</v>
      </c>
    </row>
    <row r="71" spans="1:17" ht="21" customHeight="1">
      <c r="A71" s="20"/>
      <c r="B71" s="20"/>
      <c r="C71" s="96" t="s">
        <v>66</v>
      </c>
      <c r="D71" s="96"/>
      <c r="E71" s="17"/>
      <c r="F71" s="17"/>
      <c r="G71" s="17"/>
      <c r="H71" s="23"/>
      <c r="I71" s="23"/>
      <c r="J71" s="17"/>
      <c r="K71" s="17"/>
      <c r="L71" s="18"/>
      <c r="M71" s="18"/>
      <c r="N71" s="18"/>
      <c r="O71" s="18"/>
      <c r="P71" s="18"/>
      <c r="Q71" s="18"/>
    </row>
    <row r="72" spans="1:17" ht="12.75" customHeight="1">
      <c r="A72" s="20"/>
      <c r="B72" s="20"/>
      <c r="C72" s="21" t="s">
        <v>67</v>
      </c>
      <c r="D72" s="22">
        <f>'Декабрь 2013г. по 6-10'!D72+'Декабрь 2013г. по 0,4'!D72</f>
        <v>50</v>
      </c>
      <c r="E72" s="22">
        <f>'Декабрь 2013г. по 6-10'!E72+'Декабрь 2013г. по 0,4'!E72</f>
        <v>1191.6199999999999</v>
      </c>
      <c r="F72" s="22">
        <f>'Декабрь 2013г. по 6-10'!F72+'Декабрь 2013г. по 0,4'!F72</f>
        <v>50</v>
      </c>
      <c r="G72" s="22">
        <f>'Декабрь 2013г. по 6-10'!G72+'Декабрь 2013г. по 0,4'!G72</f>
        <v>1191.6199999999999</v>
      </c>
      <c r="H72" s="22">
        <f>'Декабрь 2013г. по 6-10'!H72+'Декабрь 2013г. по 0,4'!H72</f>
        <v>0</v>
      </c>
      <c r="I72" s="22">
        <f>'Декабрь 2013г. по 6-10'!I72+'Декабрь 2013г. по 0,4'!I72</f>
        <v>0</v>
      </c>
      <c r="J72" s="22">
        <f>'Декабрь 2013г. по 6-10'!J72+'Декабрь 2013г. по 0,4'!J72</f>
        <v>32</v>
      </c>
      <c r="K72" s="22">
        <f>'Декабрь 2013г. по 6-10'!K72+'Декабрь 2013г. по 0,4'!K72</f>
        <v>737.11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</row>
    <row r="73" spans="1:17" ht="12.75" customHeight="1">
      <c r="A73" s="20"/>
      <c r="B73" s="20"/>
      <c r="C73" s="21" t="s">
        <v>68</v>
      </c>
      <c r="D73" s="22">
        <f>'Декабрь 2013г. по 6-10'!D73+'Декабрь 2013г. по 0,4'!D73</f>
        <v>3</v>
      </c>
      <c r="E73" s="22">
        <f>'Декабрь 2013г. по 6-10'!E73+'Декабрь 2013г. по 0,4'!E73</f>
        <v>422</v>
      </c>
      <c r="F73" s="22">
        <f>'Декабрь 2013г. по 6-10'!F73+'Декабрь 2013г. по 0,4'!F73</f>
        <v>3</v>
      </c>
      <c r="G73" s="22">
        <f>'Декабрь 2013г. по 6-10'!G73+'Декабрь 2013г. по 0,4'!G73</f>
        <v>422</v>
      </c>
      <c r="H73" s="22">
        <f>'Декабрь 2013г. по 6-10'!H73+'Декабрь 2013г. по 0,4'!H73</f>
        <v>0</v>
      </c>
      <c r="I73" s="22">
        <f>'Декабрь 2013г. по 6-10'!I73+'Декабрь 2013г. по 0,4'!I73</f>
        <v>0</v>
      </c>
      <c r="J73" s="22">
        <f>'Декабрь 2013г. по 6-10'!J73+'Декабрь 2013г. по 0,4'!J73</f>
        <v>3</v>
      </c>
      <c r="K73" s="22">
        <f>'Декабрь 2013г. по 6-10'!K73+'Декабрь 2013г. по 0,4'!K73</f>
        <v>413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</row>
    <row r="74" spans="1:17" ht="12.75" customHeight="1">
      <c r="A74" s="20"/>
      <c r="B74" s="20"/>
      <c r="C74" s="21" t="s">
        <v>69</v>
      </c>
      <c r="D74" s="22">
        <f>'Декабрь 2013г. по 6-10'!D74+'Декабрь 2013г. по 0,4'!D74</f>
        <v>6</v>
      </c>
      <c r="E74" s="22">
        <f>'Декабрь 2013г. по 6-10'!E74+'Декабрь 2013г. по 0,4'!E74</f>
        <v>37.5</v>
      </c>
      <c r="F74" s="22">
        <f>'Декабрь 2013г. по 6-10'!F74+'Декабрь 2013г. по 0,4'!F74</f>
        <v>6</v>
      </c>
      <c r="G74" s="22">
        <f>'Декабрь 2013г. по 6-10'!G74+'Декабрь 2013г. по 0,4'!G74</f>
        <v>37.5</v>
      </c>
      <c r="H74" s="22">
        <f>'Декабрь 2013г. по 6-10'!H74+'Декабрь 2013г. по 0,4'!H74</f>
        <v>1</v>
      </c>
      <c r="I74" s="22">
        <f>'Декабрь 2013г. по 6-10'!I74+'Декабрь 2013г. по 0,4'!I74</f>
        <v>5.6</v>
      </c>
      <c r="J74" s="22">
        <f>'Декабрь 2013г. по 6-10'!J74+'Декабрь 2013г. по 0,4'!J74</f>
        <v>3</v>
      </c>
      <c r="K74" s="22">
        <f>'Декабрь 2013г. по 6-10'!K74+'Декабрь 2013г. по 0,4'!K74</f>
        <v>13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</row>
    <row r="75" spans="1:17" ht="12.75" customHeight="1">
      <c r="A75" s="20"/>
      <c r="B75" s="20"/>
      <c r="C75" s="21" t="s">
        <v>70</v>
      </c>
      <c r="D75" s="22">
        <f>'Декабрь 2013г. по 6-10'!D75+'Декабрь 2013г. по 0,4'!D75</f>
        <v>31</v>
      </c>
      <c r="E75" s="22">
        <f>'Декабрь 2013г. по 6-10'!E75+'Декабрь 2013г. по 0,4'!E75</f>
        <v>191.99</v>
      </c>
      <c r="F75" s="22">
        <f>'Декабрь 2013г. по 6-10'!F75+'Декабрь 2013г. по 0,4'!F75</f>
        <v>31</v>
      </c>
      <c r="G75" s="22">
        <f>'Декабрь 2013г. по 6-10'!G75+'Декабрь 2013г. по 0,4'!G75</f>
        <v>191.99</v>
      </c>
      <c r="H75" s="22">
        <f>'Декабрь 2013г. по 6-10'!H75+'Декабрь 2013г. по 0,4'!H75</f>
        <v>1</v>
      </c>
      <c r="I75" s="22">
        <f>'Декабрь 2013г. по 6-10'!I75+'Декабрь 2013г. по 0,4'!I75</f>
        <v>6</v>
      </c>
      <c r="J75" s="22">
        <f>'Декабрь 2013г. по 6-10'!J75+'Декабрь 2013г. по 0,4'!J75</f>
        <v>29</v>
      </c>
      <c r="K75" s="22">
        <f>'Декабрь 2013г. по 6-10'!K75+'Декабрь 2013г. по 0,4'!K75</f>
        <v>150.6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</row>
    <row r="76" spans="1:17" ht="12.75" customHeight="1">
      <c r="A76" s="20"/>
      <c r="B76" s="20"/>
      <c r="C76" s="21" t="s">
        <v>71</v>
      </c>
      <c r="D76" s="22">
        <f>'Декабрь 2013г. по 6-10'!D76+'Декабрь 2013г. по 0,4'!D76</f>
        <v>4</v>
      </c>
      <c r="E76" s="22">
        <f>'Декабрь 2013г. по 6-10'!E76+'Декабрь 2013г. по 0,4'!E76</f>
        <v>16</v>
      </c>
      <c r="F76" s="22">
        <f>'Декабрь 2013г. по 6-10'!F76+'Декабрь 2013г. по 0,4'!F76</f>
        <v>4</v>
      </c>
      <c r="G76" s="22">
        <f>'Декабрь 2013г. по 6-10'!G76+'Декабрь 2013г. по 0,4'!G76</f>
        <v>16</v>
      </c>
      <c r="H76" s="22">
        <f>'Декабрь 2013г. по 6-10'!H76+'Декабрь 2013г. по 0,4'!H76</f>
        <v>0</v>
      </c>
      <c r="I76" s="22">
        <f>'Декабрь 2013г. по 6-10'!I76+'Декабрь 2013г. по 0,4'!I76</f>
        <v>0</v>
      </c>
      <c r="J76" s="22">
        <f>'Декабрь 2013г. по 6-10'!J76+'Декабрь 2013г. по 0,4'!J76</f>
        <v>6</v>
      </c>
      <c r="K76" s="22">
        <f>'Декабрь 2013г. по 6-10'!K76+'Декабрь 2013г. по 0,4'!K76</f>
        <v>24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</row>
    <row r="77" spans="1:17" ht="12.75" customHeight="1">
      <c r="A77" s="20"/>
      <c r="B77" s="20"/>
      <c r="C77" s="21" t="s">
        <v>72</v>
      </c>
      <c r="D77" s="22">
        <f>'Декабрь 2013г. по 6-10'!D77+'Декабрь 2013г. по 0,4'!D77</f>
        <v>0</v>
      </c>
      <c r="E77" s="22">
        <f>'Декабрь 2013г. по 6-10'!E77+'Декабрь 2013г. по 0,4'!E77</f>
        <v>0</v>
      </c>
      <c r="F77" s="22">
        <f>'Декабрь 2013г. по 6-10'!F77+'Декабрь 2013г. по 0,4'!F77</f>
        <v>0</v>
      </c>
      <c r="G77" s="22">
        <f>'Декабрь 2013г. по 6-10'!G77+'Декабрь 2013г. по 0,4'!G77</f>
        <v>0</v>
      </c>
      <c r="H77" s="22">
        <f>'Декабрь 2013г. по 6-10'!H77+'Декабрь 2013г. по 0,4'!H77</f>
        <v>0</v>
      </c>
      <c r="I77" s="22">
        <f>'Декабрь 2013г. по 6-10'!I77+'Декабрь 2013г. по 0,4'!I77</f>
        <v>0</v>
      </c>
      <c r="J77" s="22">
        <f>'Декабрь 2013г. по 6-10'!J77+'Декабрь 2013г. по 0,4'!J77</f>
        <v>1</v>
      </c>
      <c r="K77" s="22">
        <f>'Декабрь 2013г. по 6-10'!K77+'Декабрь 2013г. по 0,4'!K77</f>
        <v>3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</row>
    <row r="78" spans="1:17" ht="12.75" customHeight="1">
      <c r="A78" s="20"/>
      <c r="B78" s="20"/>
      <c r="C78" s="24" t="s">
        <v>29</v>
      </c>
      <c r="D78" s="17">
        <f>D72+D73+D74+D75+D76+D77</f>
        <v>94</v>
      </c>
      <c r="E78" s="17">
        <f t="shared" ref="E78:Q78" si="5">E72+E73+E74+E75+E76+E77</f>
        <v>1859.11</v>
      </c>
      <c r="F78" s="17">
        <f t="shared" si="5"/>
        <v>94</v>
      </c>
      <c r="G78" s="17">
        <f t="shared" si="5"/>
        <v>1859.11</v>
      </c>
      <c r="H78" s="17">
        <f t="shared" si="5"/>
        <v>2</v>
      </c>
      <c r="I78" s="17">
        <f t="shared" si="5"/>
        <v>11.6</v>
      </c>
      <c r="J78" s="17">
        <f t="shared" si="5"/>
        <v>74</v>
      </c>
      <c r="K78" s="17">
        <f t="shared" si="5"/>
        <v>1340.71</v>
      </c>
      <c r="L78" s="18">
        <f t="shared" si="5"/>
        <v>0</v>
      </c>
      <c r="M78" s="18">
        <f t="shared" si="5"/>
        <v>0</v>
      </c>
      <c r="N78" s="18">
        <f t="shared" si="5"/>
        <v>0</v>
      </c>
      <c r="O78" s="18">
        <f t="shared" si="5"/>
        <v>0</v>
      </c>
      <c r="P78" s="18">
        <f t="shared" si="5"/>
        <v>0</v>
      </c>
      <c r="Q78" s="18">
        <f t="shared" si="5"/>
        <v>0</v>
      </c>
    </row>
    <row r="79" spans="1:17" ht="21.75" customHeight="1">
      <c r="A79" s="20"/>
      <c r="B79" s="20"/>
      <c r="C79" s="96" t="s">
        <v>73</v>
      </c>
      <c r="D79" s="96"/>
      <c r="E79" s="17"/>
      <c r="F79" s="17"/>
      <c r="G79" s="17"/>
      <c r="H79" s="17"/>
      <c r="I79" s="17"/>
      <c r="J79" s="17"/>
      <c r="K79" s="17"/>
      <c r="L79" s="18"/>
      <c r="M79" s="18"/>
      <c r="N79" s="18"/>
      <c r="O79" s="18"/>
      <c r="P79" s="18"/>
      <c r="Q79" s="18"/>
    </row>
    <row r="80" spans="1:17" ht="12.75" customHeight="1">
      <c r="A80" s="20"/>
      <c r="B80" s="20"/>
      <c r="C80" s="21" t="s">
        <v>74</v>
      </c>
      <c r="D80" s="22">
        <f>'Декабрь 2013г. по 6-10'!D80+'Декабрь 2013г. по 0,4'!D80</f>
        <v>37</v>
      </c>
      <c r="E80" s="22">
        <f>'Декабрь 2013г. по 6-10'!E80+'Декабрь 2013г. по 0,4'!E80</f>
        <v>233</v>
      </c>
      <c r="F80" s="22">
        <f>'Декабрь 2013г. по 6-10'!F80+'Декабрь 2013г. по 0,4'!F80</f>
        <v>37</v>
      </c>
      <c r="G80" s="22">
        <f>'Декабрь 2013г. по 6-10'!G80+'Декабрь 2013г. по 0,4'!G80</f>
        <v>233</v>
      </c>
      <c r="H80" s="22">
        <f>'Декабрь 2013г. по 6-10'!H80+'Декабрь 2013г. по 0,4'!H80</f>
        <v>0</v>
      </c>
      <c r="I80" s="22">
        <f>'Декабрь 2013г. по 6-10'!I80+'Декабрь 2013г. по 0,4'!I80</f>
        <v>0</v>
      </c>
      <c r="J80" s="22">
        <f>'Декабрь 2013г. по 6-10'!J80+'Декабрь 2013г. по 0,4'!J80</f>
        <v>46</v>
      </c>
      <c r="K80" s="22">
        <f>'Декабрь 2013г. по 6-10'!K80+'Декабрь 2013г. по 0,4'!K80</f>
        <v>260.40000000000003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</row>
    <row r="81" spans="1:17" ht="12.75" customHeight="1">
      <c r="A81" s="20"/>
      <c r="B81" s="20"/>
      <c r="C81" s="21" t="s">
        <v>75</v>
      </c>
      <c r="D81" s="22">
        <f>'Декабрь 2013г. по 6-10'!D81+'Декабрь 2013г. по 0,4'!D81</f>
        <v>57</v>
      </c>
      <c r="E81" s="22">
        <f>'Декабрь 2013г. по 6-10'!E81+'Декабрь 2013г. по 0,4'!E81</f>
        <v>1002.6</v>
      </c>
      <c r="F81" s="22">
        <f>'Декабрь 2013г. по 6-10'!F81+'Декабрь 2013г. по 0,4'!F81</f>
        <v>57</v>
      </c>
      <c r="G81" s="22">
        <f>'Декабрь 2013г. по 6-10'!G81+'Декабрь 2013г. по 0,4'!G81</f>
        <v>1002.6</v>
      </c>
      <c r="H81" s="22">
        <f>'Декабрь 2013г. по 6-10'!H81+'Декабрь 2013г. по 0,4'!H81</f>
        <v>1</v>
      </c>
      <c r="I81" s="22">
        <f>'Декабрь 2013г. по 6-10'!I81+'Декабрь 2013г. по 0,4'!I81</f>
        <v>5</v>
      </c>
      <c r="J81" s="22">
        <f>'Декабрь 2013г. по 6-10'!J81+'Декабрь 2013г. по 0,4'!J81</f>
        <v>66</v>
      </c>
      <c r="K81" s="22">
        <f>'Декабрь 2013г. по 6-10'!K81+'Декабрь 2013г. по 0,4'!K81</f>
        <v>580.9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</row>
    <row r="82" spans="1:17" ht="12.75" customHeight="1">
      <c r="A82" s="20"/>
      <c r="B82" s="20"/>
      <c r="C82" s="21" t="s">
        <v>76</v>
      </c>
      <c r="D82" s="22">
        <f>'Декабрь 2013г. по 6-10'!D82+'Декабрь 2013г. по 0,4'!D82</f>
        <v>17</v>
      </c>
      <c r="E82" s="22">
        <f>'Декабрь 2013г. по 6-10'!E82+'Декабрь 2013г. по 0,4'!E82</f>
        <v>104.3</v>
      </c>
      <c r="F82" s="22">
        <f>'Декабрь 2013г. по 6-10'!F82+'Декабрь 2013г. по 0,4'!F82</f>
        <v>17</v>
      </c>
      <c r="G82" s="22">
        <f>'Декабрь 2013г. по 6-10'!G82+'Декабрь 2013г. по 0,4'!G82</f>
        <v>104.3</v>
      </c>
      <c r="H82" s="22">
        <f>'Декабрь 2013г. по 6-10'!H82+'Декабрь 2013г. по 0,4'!H82</f>
        <v>0</v>
      </c>
      <c r="I82" s="22">
        <f>'Декабрь 2013г. по 6-10'!I82+'Декабрь 2013г. по 0,4'!I82</f>
        <v>0</v>
      </c>
      <c r="J82" s="22">
        <f>'Декабрь 2013г. по 6-10'!J82+'Декабрь 2013г. по 0,4'!J82</f>
        <v>17</v>
      </c>
      <c r="K82" s="22">
        <f>'Декабрь 2013г. по 6-10'!K82+'Декабрь 2013г. по 0,4'!K82</f>
        <v>95.3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</row>
    <row r="83" spans="1:17" ht="12.75" customHeight="1">
      <c r="A83" s="20"/>
      <c r="B83" s="20"/>
      <c r="C83" s="21" t="s">
        <v>77</v>
      </c>
      <c r="D83" s="22">
        <f>'Декабрь 2013г. по 6-10'!D83+'Декабрь 2013г. по 0,4'!D83</f>
        <v>36</v>
      </c>
      <c r="E83" s="22">
        <f>'Декабрь 2013г. по 6-10'!E83+'Декабрь 2013г. по 0,4'!E83</f>
        <v>773.22</v>
      </c>
      <c r="F83" s="22">
        <f>'Декабрь 2013г. по 6-10'!F83+'Декабрь 2013г. по 0,4'!F83</f>
        <v>36</v>
      </c>
      <c r="G83" s="22">
        <f>'Декабрь 2013г. по 6-10'!G83+'Декабрь 2013г. по 0,4'!G83</f>
        <v>773.22</v>
      </c>
      <c r="H83" s="22">
        <f>'Декабрь 2013г. по 6-10'!H83+'Декабрь 2013г. по 0,4'!H83</f>
        <v>0</v>
      </c>
      <c r="I83" s="22">
        <f>'Декабрь 2013г. по 6-10'!I83+'Декабрь 2013г. по 0,4'!I83</f>
        <v>0</v>
      </c>
      <c r="J83" s="22">
        <f>'Декабрь 2013г. по 6-10'!J83+'Декабрь 2013г. по 0,4'!J83</f>
        <v>63</v>
      </c>
      <c r="K83" s="22">
        <f>'Декабрь 2013г. по 6-10'!K83+'Декабрь 2013г. по 0,4'!K83</f>
        <v>342.9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</row>
    <row r="84" spans="1:17" ht="12.75" customHeight="1">
      <c r="A84" s="20"/>
      <c r="B84" s="20"/>
      <c r="C84" s="21" t="s">
        <v>78</v>
      </c>
      <c r="D84" s="22">
        <f>'Декабрь 2013г. по 6-10'!D84+'Декабрь 2013г. по 0,4'!D84</f>
        <v>3</v>
      </c>
      <c r="E84" s="22">
        <f>'Декабрь 2013г. по 6-10'!E84+'Декабрь 2013г. по 0,4'!E84</f>
        <v>12.5</v>
      </c>
      <c r="F84" s="22">
        <f>'Декабрь 2013г. по 6-10'!F84+'Декабрь 2013г. по 0,4'!F84</f>
        <v>3</v>
      </c>
      <c r="G84" s="22">
        <f>'Декабрь 2013г. по 6-10'!G84+'Декабрь 2013г. по 0,4'!G84</f>
        <v>12.5</v>
      </c>
      <c r="H84" s="22">
        <f>'Декабрь 2013г. по 6-10'!H84+'Декабрь 2013г. по 0,4'!H84</f>
        <v>0</v>
      </c>
      <c r="I84" s="22">
        <f>'Декабрь 2013г. по 6-10'!I84+'Декабрь 2013г. по 0,4'!I84</f>
        <v>0</v>
      </c>
      <c r="J84" s="22">
        <f>'Декабрь 2013г. по 6-10'!J84+'Декабрь 2013г. по 0,4'!J84</f>
        <v>3</v>
      </c>
      <c r="K84" s="22">
        <f>'Декабрь 2013г. по 6-10'!K84+'Декабрь 2013г. по 0,4'!K84</f>
        <v>12.5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</row>
    <row r="85" spans="1:17" ht="12.75" customHeight="1">
      <c r="A85" s="20"/>
      <c r="B85" s="20"/>
      <c r="C85" s="21" t="s">
        <v>79</v>
      </c>
      <c r="D85" s="22">
        <f>'Декабрь 2013г. по 6-10'!D85+'Декабрь 2013г. по 0,4'!D85</f>
        <v>10</v>
      </c>
      <c r="E85" s="22">
        <f>'Декабрь 2013г. по 6-10'!E85+'Декабрь 2013г. по 0,4'!E85</f>
        <v>49</v>
      </c>
      <c r="F85" s="22">
        <f>'Декабрь 2013г. по 6-10'!F85+'Декабрь 2013г. по 0,4'!F85</f>
        <v>10</v>
      </c>
      <c r="G85" s="22">
        <f>'Декабрь 2013г. по 6-10'!G85+'Декабрь 2013г. по 0,4'!G85</f>
        <v>49</v>
      </c>
      <c r="H85" s="22">
        <f>'Декабрь 2013г. по 6-10'!H85+'Декабрь 2013г. по 0,4'!H85</f>
        <v>0</v>
      </c>
      <c r="I85" s="22">
        <f>'Декабрь 2013г. по 6-10'!I85+'Декабрь 2013г. по 0,4'!I85</f>
        <v>0</v>
      </c>
      <c r="J85" s="22">
        <f>'Декабрь 2013г. по 6-10'!J85+'Декабрь 2013г. по 0,4'!J85</f>
        <v>12</v>
      </c>
      <c r="K85" s="22">
        <f>'Декабрь 2013г. по 6-10'!K85+'Декабрь 2013г. по 0,4'!K85</f>
        <v>70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</row>
    <row r="86" spans="1:17" ht="12.75" customHeight="1">
      <c r="A86" s="20"/>
      <c r="B86" s="20"/>
      <c r="C86" s="21" t="s">
        <v>80</v>
      </c>
      <c r="D86" s="22">
        <f>'Декабрь 2013г. по 6-10'!D86+'Декабрь 2013г. по 0,4'!D86</f>
        <v>5</v>
      </c>
      <c r="E86" s="22">
        <f>'Декабрь 2013г. по 6-10'!E86+'Декабрь 2013г. по 0,4'!E86</f>
        <v>23.5</v>
      </c>
      <c r="F86" s="22">
        <f>'Декабрь 2013г. по 6-10'!F86+'Декабрь 2013г. по 0,4'!F86</f>
        <v>5</v>
      </c>
      <c r="G86" s="22">
        <f>'Декабрь 2013г. по 6-10'!G86+'Декабрь 2013г. по 0,4'!G86</f>
        <v>23.5</v>
      </c>
      <c r="H86" s="22">
        <f>'Декабрь 2013г. по 6-10'!H86+'Декабрь 2013г. по 0,4'!H86</f>
        <v>0</v>
      </c>
      <c r="I86" s="22">
        <f>'Декабрь 2013г. по 6-10'!I86+'Декабрь 2013г. по 0,4'!I86</f>
        <v>0</v>
      </c>
      <c r="J86" s="22">
        <f>'Декабрь 2013г. по 6-10'!J86+'Декабрь 2013г. по 0,4'!J86</f>
        <v>6</v>
      </c>
      <c r="K86" s="22">
        <f>'Декабрь 2013г. по 6-10'!K86+'Декабрь 2013г. по 0,4'!K86</f>
        <v>29.5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</row>
    <row r="87" spans="1:17" ht="12.75" customHeight="1">
      <c r="A87" s="20"/>
      <c r="B87" s="20"/>
      <c r="C87" s="21" t="s">
        <v>81</v>
      </c>
      <c r="D87" s="22">
        <f>'Декабрь 2013г. по 6-10'!D87+'Декабрь 2013г. по 0,4'!D87</f>
        <v>20</v>
      </c>
      <c r="E87" s="22">
        <f>'Декабрь 2013г. по 6-10'!E87+'Декабрь 2013г. по 0,4'!E87</f>
        <v>104.1</v>
      </c>
      <c r="F87" s="22">
        <f>'Декабрь 2013г. по 6-10'!F87+'Декабрь 2013г. по 0,4'!F87</f>
        <v>20</v>
      </c>
      <c r="G87" s="22">
        <f>'Декабрь 2013г. по 6-10'!G87+'Декабрь 2013г. по 0,4'!G87</f>
        <v>104.1</v>
      </c>
      <c r="H87" s="22">
        <f>'Декабрь 2013г. по 6-10'!H87+'Декабрь 2013г. по 0,4'!H87</f>
        <v>0</v>
      </c>
      <c r="I87" s="22">
        <f>'Декабрь 2013г. по 6-10'!I87+'Декабрь 2013г. по 0,4'!I87</f>
        <v>0</v>
      </c>
      <c r="J87" s="22">
        <f>'Декабрь 2013г. по 6-10'!J87+'Декабрь 2013г. по 0,4'!J87</f>
        <v>22</v>
      </c>
      <c r="K87" s="22">
        <f>'Декабрь 2013г. по 6-10'!K87+'Декабрь 2013г. по 0,4'!K87</f>
        <v>134.1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</row>
    <row r="88" spans="1:17" ht="12.75" customHeight="1">
      <c r="A88" s="20"/>
      <c r="B88" s="20"/>
      <c r="C88" s="21" t="s">
        <v>82</v>
      </c>
      <c r="D88" s="22">
        <f>'Декабрь 2013г. по 6-10'!D88+'Декабрь 2013г. по 0,4'!D88</f>
        <v>10</v>
      </c>
      <c r="E88" s="22">
        <f>'Декабрь 2013г. по 6-10'!E88+'Декабрь 2013г. по 0,4'!E88</f>
        <v>48.1</v>
      </c>
      <c r="F88" s="22">
        <f>'Декабрь 2013г. по 6-10'!F88+'Декабрь 2013г. по 0,4'!F88</f>
        <v>10</v>
      </c>
      <c r="G88" s="22">
        <f>'Декабрь 2013г. по 6-10'!G88+'Декабрь 2013г. по 0,4'!G88</f>
        <v>48.1</v>
      </c>
      <c r="H88" s="22">
        <f>'Декабрь 2013г. по 6-10'!H88+'Декабрь 2013г. по 0,4'!H88</f>
        <v>0</v>
      </c>
      <c r="I88" s="22">
        <f>'Декабрь 2013г. по 6-10'!I88+'Декабрь 2013г. по 0,4'!I88</f>
        <v>0</v>
      </c>
      <c r="J88" s="22">
        <f>'Декабрь 2013г. по 6-10'!J88+'Декабрь 2013г. по 0,4'!J88</f>
        <v>11</v>
      </c>
      <c r="K88" s="22">
        <f>'Декабрь 2013г. по 6-10'!K88+'Декабрь 2013г. по 0,4'!K88</f>
        <v>54.1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</row>
    <row r="89" spans="1:17" ht="12.75" customHeight="1">
      <c r="A89" s="20"/>
      <c r="B89" s="20"/>
      <c r="C89" s="21" t="s">
        <v>83</v>
      </c>
      <c r="D89" s="22">
        <f>'Декабрь 2013г. по 6-10'!D89+'Декабрь 2013г. по 0,4'!D89</f>
        <v>1</v>
      </c>
      <c r="E89" s="22">
        <f>'Декабрь 2013г. по 6-10'!E89+'Декабрь 2013г. по 0,4'!E89</f>
        <v>10</v>
      </c>
      <c r="F89" s="22">
        <f>'Декабрь 2013г. по 6-10'!F89+'Декабрь 2013г. по 0,4'!F89</f>
        <v>1</v>
      </c>
      <c r="G89" s="22">
        <f>'Декабрь 2013г. по 6-10'!G89+'Декабрь 2013г. по 0,4'!G89</f>
        <v>10</v>
      </c>
      <c r="H89" s="22">
        <f>'Декабрь 2013г. по 6-10'!H89+'Декабрь 2013г. по 0,4'!H89</f>
        <v>0</v>
      </c>
      <c r="I89" s="22">
        <f>'Декабрь 2013г. по 6-10'!I89+'Декабрь 2013г. по 0,4'!I89</f>
        <v>0</v>
      </c>
      <c r="J89" s="22">
        <f>'Декабрь 2013г. по 6-10'!J89+'Декабрь 2013г. по 0,4'!J89</f>
        <v>1</v>
      </c>
      <c r="K89" s="22">
        <f>'Декабрь 2013г. по 6-10'!K89+'Декабрь 2013г. по 0,4'!K89</f>
        <v>12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</row>
    <row r="90" spans="1:17" ht="12.75" customHeight="1">
      <c r="A90" s="20"/>
      <c r="B90" s="20"/>
      <c r="C90" s="21" t="s">
        <v>84</v>
      </c>
      <c r="D90" s="22">
        <f>'Декабрь 2013г. по 6-10'!D90+'Декабрь 2013г. по 0,4'!D90</f>
        <v>9</v>
      </c>
      <c r="E90" s="22">
        <f>'Декабрь 2013г. по 6-10'!E90+'Декабрь 2013г. по 0,4'!E90</f>
        <v>57.5</v>
      </c>
      <c r="F90" s="22">
        <f>'Декабрь 2013г. по 6-10'!F90+'Декабрь 2013г. по 0,4'!F90</f>
        <v>9</v>
      </c>
      <c r="G90" s="22">
        <f>'Декабрь 2013г. по 6-10'!G90+'Декабрь 2013г. по 0,4'!G90</f>
        <v>57.5</v>
      </c>
      <c r="H90" s="22">
        <f>'Декабрь 2013г. по 6-10'!H90+'Декабрь 2013г. по 0,4'!H90</f>
        <v>0</v>
      </c>
      <c r="I90" s="22">
        <f>'Декабрь 2013г. по 6-10'!I90+'Декабрь 2013г. по 0,4'!I90</f>
        <v>0</v>
      </c>
      <c r="J90" s="22">
        <f>'Декабрь 2013г. по 6-10'!J90+'Декабрь 2013г. по 0,4'!J90</f>
        <v>10</v>
      </c>
      <c r="K90" s="22">
        <f>'Декабрь 2013г. по 6-10'!K90+'Декабрь 2013г. по 0,4'!K90</f>
        <v>63.5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</row>
    <row r="91" spans="1:17" ht="12.75" customHeight="1">
      <c r="A91" s="20"/>
      <c r="B91" s="20"/>
      <c r="C91" s="24" t="s">
        <v>29</v>
      </c>
      <c r="D91" s="17">
        <f>D80+D81+D82+D83+D84+D85+D86+D87+D88+D89+D90</f>
        <v>205</v>
      </c>
      <c r="E91" s="17">
        <f t="shared" ref="E91:Q91" si="6">E80+E81+E82+E83+E84+E85+E86+E87+E88+E89+E90</f>
        <v>2417.8199999999997</v>
      </c>
      <c r="F91" s="17">
        <f t="shared" si="6"/>
        <v>205</v>
      </c>
      <c r="G91" s="17">
        <f t="shared" si="6"/>
        <v>2417.8199999999997</v>
      </c>
      <c r="H91" s="17">
        <f t="shared" si="6"/>
        <v>1</v>
      </c>
      <c r="I91" s="17">
        <f t="shared" si="6"/>
        <v>5</v>
      </c>
      <c r="J91" s="17">
        <f t="shared" si="6"/>
        <v>257</v>
      </c>
      <c r="K91" s="17">
        <f t="shared" si="6"/>
        <v>1655.1999999999998</v>
      </c>
      <c r="L91" s="18">
        <f t="shared" si="6"/>
        <v>0</v>
      </c>
      <c r="M91" s="18">
        <f t="shared" si="6"/>
        <v>0</v>
      </c>
      <c r="N91" s="18">
        <f t="shared" si="6"/>
        <v>0</v>
      </c>
      <c r="O91" s="18">
        <f t="shared" si="6"/>
        <v>0</v>
      </c>
      <c r="P91" s="18">
        <f t="shared" si="6"/>
        <v>0</v>
      </c>
      <c r="Q91" s="18">
        <f t="shared" si="6"/>
        <v>0</v>
      </c>
    </row>
    <row r="92" spans="1:17" ht="21" customHeight="1">
      <c r="A92" s="20"/>
      <c r="B92" s="20"/>
      <c r="C92" s="96" t="s">
        <v>85</v>
      </c>
      <c r="D92" s="96"/>
      <c r="E92" s="17"/>
      <c r="F92" s="17"/>
      <c r="G92" s="17"/>
      <c r="H92" s="17"/>
      <c r="I92" s="17"/>
      <c r="J92" s="17"/>
      <c r="K92" s="17"/>
      <c r="L92" s="18"/>
      <c r="M92" s="18"/>
      <c r="N92" s="18"/>
      <c r="O92" s="18"/>
      <c r="P92" s="18"/>
      <c r="Q92" s="18"/>
    </row>
    <row r="93" spans="1:17" ht="12.75" customHeight="1">
      <c r="A93" s="20"/>
      <c r="B93" s="20"/>
      <c r="C93" s="21" t="s">
        <v>86</v>
      </c>
      <c r="D93" s="22">
        <f>'Декабрь 2013г. по 6-10'!D93+'Декабрь 2013г. по 0,4'!D93</f>
        <v>15</v>
      </c>
      <c r="E93" s="22">
        <f>'Декабрь 2013г. по 6-10'!E93+'Декабрь 2013г. по 0,4'!E93</f>
        <v>571.20000000000005</v>
      </c>
      <c r="F93" s="22">
        <f>'Декабрь 2013г. по 6-10'!F93+'Декабрь 2013г. по 0,4'!F93</f>
        <v>15</v>
      </c>
      <c r="G93" s="22">
        <f>'Декабрь 2013г. по 6-10'!G93+'Декабрь 2013г. по 0,4'!G93</f>
        <v>571.20000000000005</v>
      </c>
      <c r="H93" s="22">
        <f>'Декабрь 2013г. по 6-10'!H93+'Декабрь 2013г. по 0,4'!H93</f>
        <v>4</v>
      </c>
      <c r="I93" s="22">
        <f>'Декабрь 2013г. по 6-10'!I93+'Декабрь 2013г. по 0,4'!I93</f>
        <v>29</v>
      </c>
      <c r="J93" s="22">
        <f>'Декабрь 2013г. по 6-10'!J93+'Декабрь 2013г. по 0,4'!J93</f>
        <v>21</v>
      </c>
      <c r="K93" s="22">
        <f>'Декабрь 2013г. по 6-10'!K93+'Декабрь 2013г. по 0,4'!K93</f>
        <v>176.6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</row>
    <row r="94" spans="1:17" ht="12.75" customHeight="1">
      <c r="A94" s="20"/>
      <c r="B94" s="20"/>
      <c r="C94" s="21" t="s">
        <v>87</v>
      </c>
      <c r="D94" s="22">
        <f>'Декабрь 2013г. по 6-10'!D94+'Декабрь 2013г. по 0,4'!D94</f>
        <v>20</v>
      </c>
      <c r="E94" s="22">
        <f>'Декабрь 2013г. по 6-10'!E94+'Декабрь 2013г. по 0,4'!E94</f>
        <v>161.4</v>
      </c>
      <c r="F94" s="22">
        <f>'Декабрь 2013г. по 6-10'!F94+'Декабрь 2013г. по 0,4'!F94</f>
        <v>20</v>
      </c>
      <c r="G94" s="22">
        <f>'Декабрь 2013г. по 6-10'!G94+'Декабрь 2013г. по 0,4'!G94</f>
        <v>161.4</v>
      </c>
      <c r="H94" s="22">
        <f>'Декабрь 2013г. по 6-10'!H94+'Декабрь 2013г. по 0,4'!H94</f>
        <v>1</v>
      </c>
      <c r="I94" s="22">
        <f>'Декабрь 2013г. по 6-10'!I94+'Декабрь 2013г. по 0,4'!I94</f>
        <v>5</v>
      </c>
      <c r="J94" s="22">
        <f>'Декабрь 2013г. по 6-10'!J94+'Декабрь 2013г. по 0,4'!J94</f>
        <v>39</v>
      </c>
      <c r="K94" s="22">
        <f>'Декабрь 2013г. по 6-10'!K94+'Декабрь 2013г. по 0,4'!K94</f>
        <v>261.3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</row>
    <row r="95" spans="1:17" ht="12.75" customHeight="1">
      <c r="A95" s="20"/>
      <c r="B95" s="20"/>
      <c r="C95" s="21" t="s">
        <v>88</v>
      </c>
      <c r="D95" s="22">
        <f>'Декабрь 2013г. по 6-10'!D95+'Декабрь 2013г. по 0,4'!D95</f>
        <v>30</v>
      </c>
      <c r="E95" s="22">
        <f>'Декабрь 2013г. по 6-10'!E95+'Декабрь 2013г. по 0,4'!E95</f>
        <v>176.3</v>
      </c>
      <c r="F95" s="22">
        <f>'Декабрь 2013г. по 6-10'!F95+'Декабрь 2013г. по 0,4'!F95</f>
        <v>30</v>
      </c>
      <c r="G95" s="22">
        <f>'Декабрь 2013г. по 6-10'!G95+'Декабрь 2013г. по 0,4'!G95</f>
        <v>176.3</v>
      </c>
      <c r="H95" s="22">
        <f>'Декабрь 2013г. по 6-10'!H95+'Декабрь 2013г. по 0,4'!H95</f>
        <v>1</v>
      </c>
      <c r="I95" s="22">
        <f>'Декабрь 2013г. по 6-10'!I95+'Декабрь 2013г. по 0,4'!I95</f>
        <v>6</v>
      </c>
      <c r="J95" s="22">
        <f>'Декабрь 2013г. по 6-10'!J95+'Декабрь 2013г. по 0,4'!J95</f>
        <v>35</v>
      </c>
      <c r="K95" s="22">
        <f>'Декабрь 2013г. по 6-10'!K95+'Декабрь 2013г. по 0,4'!K95</f>
        <v>203.3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</row>
    <row r="96" spans="1:17" ht="12.75" customHeight="1">
      <c r="A96" s="20"/>
      <c r="B96" s="20"/>
      <c r="C96" s="21" t="s">
        <v>72</v>
      </c>
      <c r="D96" s="22">
        <f>'Декабрь 2013г. по 6-10'!D96+'Декабрь 2013г. по 0,4'!D96</f>
        <v>4</v>
      </c>
      <c r="E96" s="22">
        <f>'Декабрь 2013г. по 6-10'!E96+'Декабрь 2013г. по 0,4'!E96</f>
        <v>17</v>
      </c>
      <c r="F96" s="22">
        <f>'Декабрь 2013г. по 6-10'!F96+'Декабрь 2013г. по 0,4'!F96</f>
        <v>4</v>
      </c>
      <c r="G96" s="22">
        <f>'Декабрь 2013г. по 6-10'!G96+'Декабрь 2013г. по 0,4'!G96</f>
        <v>17</v>
      </c>
      <c r="H96" s="22">
        <f>'Декабрь 2013г. по 6-10'!H96+'Декабрь 2013г. по 0,4'!H96</f>
        <v>0</v>
      </c>
      <c r="I96" s="22">
        <f>'Декабрь 2013г. по 6-10'!I96+'Декабрь 2013г. по 0,4'!I96</f>
        <v>0</v>
      </c>
      <c r="J96" s="22">
        <f>'Декабрь 2013г. по 6-10'!J96+'Декабрь 2013г. по 0,4'!J96</f>
        <v>2</v>
      </c>
      <c r="K96" s="22">
        <f>'Декабрь 2013г. по 6-10'!K96+'Декабрь 2013г. по 0,4'!K96</f>
        <v>9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</row>
    <row r="97" spans="1:17" ht="12.75" customHeight="1">
      <c r="A97" s="20"/>
      <c r="B97" s="20"/>
      <c r="C97" s="21" t="s">
        <v>89</v>
      </c>
      <c r="D97" s="22">
        <f>'Декабрь 2013г. по 6-10'!D97+'Декабрь 2013г. по 0,4'!D97</f>
        <v>1</v>
      </c>
      <c r="E97" s="22">
        <f>'Декабрь 2013г. по 6-10'!E97+'Декабрь 2013г. по 0,4'!E97</f>
        <v>14</v>
      </c>
      <c r="F97" s="22">
        <f>'Декабрь 2013г. по 6-10'!F97+'Декабрь 2013г. по 0,4'!F97</f>
        <v>1</v>
      </c>
      <c r="G97" s="22">
        <f>'Декабрь 2013г. по 6-10'!G97+'Декабрь 2013г. по 0,4'!G97</f>
        <v>14</v>
      </c>
      <c r="H97" s="22">
        <f>'Декабрь 2013г. по 6-10'!H97+'Декабрь 2013г. по 0,4'!H97</f>
        <v>0</v>
      </c>
      <c r="I97" s="22">
        <f>'Декабрь 2013г. по 6-10'!I97+'Декабрь 2013г. по 0,4'!I97</f>
        <v>0</v>
      </c>
      <c r="J97" s="22">
        <f>'Декабрь 2013г. по 6-10'!J97+'Декабрь 2013г. по 0,4'!J97</f>
        <v>1</v>
      </c>
      <c r="K97" s="22">
        <f>'Декабрь 2013г. по 6-10'!K97+'Декабрь 2013г. по 0,4'!K97</f>
        <v>14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</row>
    <row r="98" spans="1:17" ht="12.75" customHeight="1">
      <c r="A98" s="20"/>
      <c r="B98" s="20"/>
      <c r="C98" s="21" t="s">
        <v>90</v>
      </c>
      <c r="D98" s="22">
        <f>'Декабрь 2013г. по 6-10'!D98+'Декабрь 2013г. по 0,4'!D98</f>
        <v>0</v>
      </c>
      <c r="E98" s="22">
        <f>'Декабрь 2013г. по 6-10'!E98+'Декабрь 2013г. по 0,4'!E98</f>
        <v>0</v>
      </c>
      <c r="F98" s="22">
        <f>'Декабрь 2013г. по 6-10'!F98+'Декабрь 2013г. по 0,4'!F98</f>
        <v>0</v>
      </c>
      <c r="G98" s="22">
        <f>'Декабрь 2013г. по 6-10'!G98+'Декабрь 2013г. по 0,4'!G98</f>
        <v>0</v>
      </c>
      <c r="H98" s="22">
        <f>'Декабрь 2013г. по 6-10'!H98+'Декабрь 2013г. по 0,4'!H98</f>
        <v>0</v>
      </c>
      <c r="I98" s="22">
        <f>'Декабрь 2013г. по 6-10'!I98+'Декабрь 2013г. по 0,4'!I98</f>
        <v>0</v>
      </c>
      <c r="J98" s="22">
        <f>'Декабрь 2013г. по 6-10'!J98+'Декабрь 2013г. по 0,4'!J98</f>
        <v>0</v>
      </c>
      <c r="K98" s="22">
        <f>'Декабрь 2013г. по 6-10'!K98+'Декабрь 2013г. по 0,4'!K98</f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</row>
    <row r="99" spans="1:17" ht="12.75" customHeight="1">
      <c r="A99" s="20"/>
      <c r="B99" s="20"/>
      <c r="C99" s="21" t="s">
        <v>91</v>
      </c>
      <c r="D99" s="22">
        <f>'Декабрь 2013г. по 6-10'!D99+'Декабрь 2013г. по 0,4'!D99</f>
        <v>0</v>
      </c>
      <c r="E99" s="22">
        <f>'Декабрь 2013г. по 6-10'!E99+'Декабрь 2013г. по 0,4'!E99</f>
        <v>0</v>
      </c>
      <c r="F99" s="22">
        <f>'Декабрь 2013г. по 6-10'!F99+'Декабрь 2013г. по 0,4'!F99</f>
        <v>0</v>
      </c>
      <c r="G99" s="22">
        <f>'Декабрь 2013г. по 6-10'!G99+'Декабрь 2013г. по 0,4'!G99</f>
        <v>0</v>
      </c>
      <c r="H99" s="22">
        <f>'Декабрь 2013г. по 6-10'!H99+'Декабрь 2013г. по 0,4'!H99</f>
        <v>0</v>
      </c>
      <c r="I99" s="22">
        <f>'Декабрь 2013г. по 6-10'!I99+'Декабрь 2013г. по 0,4'!I99</f>
        <v>0</v>
      </c>
      <c r="J99" s="22">
        <f>'Декабрь 2013г. по 6-10'!J99+'Декабрь 2013г. по 0,4'!J99</f>
        <v>0</v>
      </c>
      <c r="K99" s="22">
        <f>'Декабрь 2013г. по 6-10'!K99+'Декабрь 2013г. по 0,4'!K99</f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</row>
    <row r="100" spans="1:17" ht="12.75" customHeight="1">
      <c r="A100" s="20"/>
      <c r="B100" s="20"/>
      <c r="C100" s="21" t="s">
        <v>92</v>
      </c>
      <c r="D100" s="22">
        <f>'Декабрь 2013г. по 6-10'!D100+'Декабрь 2013г. по 0,4'!D100</f>
        <v>16</v>
      </c>
      <c r="E100" s="22">
        <f>'Декабрь 2013г. по 6-10'!E100+'Декабрь 2013г. по 0,4'!E100</f>
        <v>180</v>
      </c>
      <c r="F100" s="22">
        <f>'Декабрь 2013г. по 6-10'!F100+'Декабрь 2013г. по 0,4'!F100</f>
        <v>16</v>
      </c>
      <c r="G100" s="22">
        <f>'Декабрь 2013г. по 6-10'!G100+'Декабрь 2013г. по 0,4'!G100</f>
        <v>180</v>
      </c>
      <c r="H100" s="22">
        <f>'Декабрь 2013г. по 6-10'!H100+'Декабрь 2013г. по 0,4'!H100</f>
        <v>1</v>
      </c>
      <c r="I100" s="22">
        <f>'Декабрь 2013г. по 6-10'!I100+'Декабрь 2013г. по 0,4'!I100</f>
        <v>4</v>
      </c>
      <c r="J100" s="22">
        <f>'Декабрь 2013г. по 6-10'!J100+'Декабрь 2013г. по 0,4'!J100</f>
        <v>19</v>
      </c>
      <c r="K100" s="22">
        <f>'Декабрь 2013г. по 6-10'!K100+'Декабрь 2013г. по 0,4'!K100</f>
        <v>603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</row>
    <row r="101" spans="1:17" ht="12.75" customHeight="1">
      <c r="A101" s="20"/>
      <c r="B101" s="20"/>
      <c r="C101" s="21" t="s">
        <v>93</v>
      </c>
      <c r="D101" s="22">
        <f>'Декабрь 2013г. по 6-10'!D101+'Декабрь 2013г. по 0,4'!D101</f>
        <v>3</v>
      </c>
      <c r="E101" s="22">
        <f>'Декабрь 2013г. по 6-10'!E101+'Декабрь 2013г. по 0,4'!E101</f>
        <v>25</v>
      </c>
      <c r="F101" s="22">
        <f>'Декабрь 2013г. по 6-10'!F101+'Декабрь 2013г. по 0,4'!F101</f>
        <v>3</v>
      </c>
      <c r="G101" s="22">
        <f>'Декабрь 2013г. по 6-10'!G101+'Декабрь 2013г. по 0,4'!G101</f>
        <v>25</v>
      </c>
      <c r="H101" s="22">
        <f>'Декабрь 2013г. по 6-10'!H101+'Декабрь 2013г. по 0,4'!H101</f>
        <v>2</v>
      </c>
      <c r="I101" s="22">
        <f>'Декабрь 2013г. по 6-10'!I101+'Декабрь 2013г. по 0,4'!I101</f>
        <v>10.199999999999999</v>
      </c>
      <c r="J101" s="22">
        <f>'Декабрь 2013г. по 6-10'!J101+'Декабрь 2013г. по 0,4'!J101</f>
        <v>4</v>
      </c>
      <c r="K101" s="22">
        <f>'Декабрь 2013г. по 6-10'!K101+'Декабрь 2013г. по 0,4'!K101</f>
        <v>219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</row>
    <row r="102" spans="1:17" ht="12.75" customHeight="1">
      <c r="A102" s="20"/>
      <c r="B102" s="20"/>
      <c r="C102" s="21" t="s">
        <v>29</v>
      </c>
      <c r="D102" s="17">
        <f>D93+D94+D95+D96+D97+D98+D99+D100+D101</f>
        <v>89</v>
      </c>
      <c r="E102" s="17">
        <f t="shared" ref="E102:Q102" si="7">E93+E94+E95+E96+E97+E98+E99+E100+E101</f>
        <v>1144.9000000000001</v>
      </c>
      <c r="F102" s="17">
        <f t="shared" si="7"/>
        <v>89</v>
      </c>
      <c r="G102" s="17">
        <f t="shared" si="7"/>
        <v>1144.9000000000001</v>
      </c>
      <c r="H102" s="17">
        <f t="shared" si="7"/>
        <v>9</v>
      </c>
      <c r="I102" s="17">
        <f t="shared" si="7"/>
        <v>54.2</v>
      </c>
      <c r="J102" s="17">
        <f t="shared" si="7"/>
        <v>121</v>
      </c>
      <c r="K102" s="17">
        <f t="shared" si="7"/>
        <v>1486.2</v>
      </c>
      <c r="L102" s="18">
        <f t="shared" si="7"/>
        <v>0</v>
      </c>
      <c r="M102" s="18">
        <f t="shared" si="7"/>
        <v>0</v>
      </c>
      <c r="N102" s="18">
        <f t="shared" si="7"/>
        <v>0</v>
      </c>
      <c r="O102" s="18">
        <f t="shared" si="7"/>
        <v>0</v>
      </c>
      <c r="P102" s="18">
        <f t="shared" si="7"/>
        <v>0</v>
      </c>
      <c r="Q102" s="18">
        <f t="shared" si="7"/>
        <v>0</v>
      </c>
    </row>
    <row r="103" spans="1:17" ht="21" customHeight="1">
      <c r="A103" s="20"/>
      <c r="B103" s="20"/>
      <c r="C103" s="96" t="s">
        <v>94</v>
      </c>
      <c r="D103" s="96"/>
      <c r="E103" s="17"/>
      <c r="F103" s="17"/>
      <c r="G103" s="17"/>
      <c r="H103" s="17"/>
      <c r="I103" s="17"/>
      <c r="J103" s="17"/>
      <c r="K103" s="17"/>
      <c r="L103" s="18"/>
      <c r="M103" s="18"/>
      <c r="N103" s="18"/>
      <c r="O103" s="18"/>
      <c r="P103" s="18"/>
      <c r="Q103" s="18"/>
    </row>
    <row r="104" spans="1:17" ht="12.75" customHeight="1">
      <c r="A104" s="20"/>
      <c r="B104" s="20"/>
      <c r="C104" s="21" t="s">
        <v>95</v>
      </c>
      <c r="D104" s="22">
        <f>'Декабрь 2013г. по 6-10'!D104+'Декабрь 2013г. по 0,4'!D104</f>
        <v>43</v>
      </c>
      <c r="E104" s="22">
        <f>'Декабрь 2013г. по 6-10'!E104+'Декабрь 2013г. по 0,4'!E104</f>
        <v>290</v>
      </c>
      <c r="F104" s="22">
        <f>'Декабрь 2013г. по 6-10'!F104+'Декабрь 2013г. по 0,4'!F104</f>
        <v>43</v>
      </c>
      <c r="G104" s="22">
        <f>'Декабрь 2013г. по 6-10'!G104+'Декабрь 2013г. по 0,4'!G104</f>
        <v>290</v>
      </c>
      <c r="H104" s="22">
        <f>'Декабрь 2013г. по 6-10'!H104+'Декабрь 2013г. по 0,4'!H104</f>
        <v>1</v>
      </c>
      <c r="I104" s="22">
        <f>'Декабрь 2013г. по 6-10'!I104+'Декабрь 2013г. по 0,4'!I104</f>
        <v>15</v>
      </c>
      <c r="J104" s="22">
        <f>'Декабрь 2013г. по 6-10'!J104+'Декабрь 2013г. по 0,4'!J104</f>
        <v>42</v>
      </c>
      <c r="K104" s="22">
        <f>'Декабрь 2013г. по 6-10'!K104+'Декабрь 2013г. по 0,4'!K104</f>
        <v>380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</row>
    <row r="105" spans="1:17" ht="12.75" customHeight="1">
      <c r="A105" s="20"/>
      <c r="B105" s="20"/>
      <c r="C105" s="21" t="s">
        <v>96</v>
      </c>
      <c r="D105" s="22">
        <f>'Декабрь 2013г. по 6-10'!D105+'Декабрь 2013г. по 0,4'!D105</f>
        <v>8</v>
      </c>
      <c r="E105" s="22">
        <f>'Декабрь 2013г. по 6-10'!E105+'Декабрь 2013г. по 0,4'!E105</f>
        <v>138.5</v>
      </c>
      <c r="F105" s="22">
        <f>'Декабрь 2013г. по 6-10'!F105+'Декабрь 2013г. по 0,4'!F105</f>
        <v>8</v>
      </c>
      <c r="G105" s="22">
        <f>'Декабрь 2013г. по 6-10'!G105+'Декабрь 2013г. по 0,4'!G105</f>
        <v>138.5</v>
      </c>
      <c r="H105" s="22">
        <f>'Декабрь 2013г. по 6-10'!H105+'Декабрь 2013г. по 0,4'!H105</f>
        <v>0</v>
      </c>
      <c r="I105" s="22">
        <f>'Декабрь 2013г. по 6-10'!I105+'Декабрь 2013г. по 0,4'!I105</f>
        <v>0</v>
      </c>
      <c r="J105" s="22">
        <f>'Декабрь 2013г. по 6-10'!J105+'Декабрь 2013г. по 0,4'!J105</f>
        <v>13</v>
      </c>
      <c r="K105" s="22">
        <f>'Декабрь 2013г. по 6-10'!K105+'Декабрь 2013г. по 0,4'!K105</f>
        <v>153.01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</row>
    <row r="106" spans="1:17" ht="12.75" customHeight="1">
      <c r="A106" s="20"/>
      <c r="B106" s="20"/>
      <c r="C106" s="21" t="s">
        <v>97</v>
      </c>
      <c r="D106" s="22">
        <f>'Декабрь 2013г. по 6-10'!D106+'Декабрь 2013г. по 0,4'!D106</f>
        <v>18</v>
      </c>
      <c r="E106" s="22">
        <f>'Декабрь 2013г. по 6-10'!E106+'Декабрь 2013г. по 0,4'!E106</f>
        <v>131</v>
      </c>
      <c r="F106" s="22">
        <f>'Декабрь 2013г. по 6-10'!F106+'Декабрь 2013г. по 0,4'!F106</f>
        <v>18</v>
      </c>
      <c r="G106" s="22">
        <f>'Декабрь 2013г. по 6-10'!G106+'Декабрь 2013г. по 0,4'!G106</f>
        <v>131</v>
      </c>
      <c r="H106" s="22">
        <f>'Декабрь 2013г. по 6-10'!H106+'Декабрь 2013г. по 0,4'!H106</f>
        <v>0</v>
      </c>
      <c r="I106" s="22">
        <f>'Декабрь 2013г. по 6-10'!I106+'Декабрь 2013г. по 0,4'!I106</f>
        <v>0</v>
      </c>
      <c r="J106" s="22">
        <f>'Декабрь 2013г. по 6-10'!J106+'Декабрь 2013г. по 0,4'!J106</f>
        <v>23</v>
      </c>
      <c r="K106" s="22">
        <f>'Декабрь 2013г. по 6-10'!K106+'Декабрь 2013г. по 0,4'!K106</f>
        <v>148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</row>
    <row r="107" spans="1:17" ht="12.75" customHeight="1">
      <c r="A107" s="20"/>
      <c r="B107" s="20"/>
      <c r="C107" s="21" t="s">
        <v>98</v>
      </c>
      <c r="D107" s="22">
        <f>'Декабрь 2013г. по 6-10'!D107+'Декабрь 2013г. по 0,4'!D107</f>
        <v>24</v>
      </c>
      <c r="E107" s="22">
        <f>'Декабрь 2013г. по 6-10'!E107+'Декабрь 2013г. по 0,4'!E107</f>
        <v>340</v>
      </c>
      <c r="F107" s="22">
        <f>'Декабрь 2013г. по 6-10'!F107+'Декабрь 2013г. по 0,4'!F107</f>
        <v>24</v>
      </c>
      <c r="G107" s="22">
        <f>'Декабрь 2013г. по 6-10'!G107+'Декабрь 2013г. по 0,4'!G107</f>
        <v>340</v>
      </c>
      <c r="H107" s="22">
        <f>'Декабрь 2013г. по 6-10'!H107+'Декабрь 2013г. по 0,4'!H107</f>
        <v>1</v>
      </c>
      <c r="I107" s="22">
        <f>'Декабрь 2013г. по 6-10'!I107+'Декабрь 2013г. по 0,4'!I107</f>
        <v>25</v>
      </c>
      <c r="J107" s="22">
        <f>'Декабрь 2013г. по 6-10'!J107+'Декабрь 2013г. по 0,4'!J107</f>
        <v>23</v>
      </c>
      <c r="K107" s="22">
        <f>'Декабрь 2013г. по 6-10'!K107+'Декабрь 2013г. по 0,4'!K107</f>
        <v>141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</row>
    <row r="108" spans="1:17" ht="12.75" customHeight="1">
      <c r="A108" s="20"/>
      <c r="B108" s="20"/>
      <c r="C108" s="21" t="s">
        <v>99</v>
      </c>
      <c r="D108" s="22">
        <f>'Декабрь 2013г. по 6-10'!D108+'Декабрь 2013г. по 0,4'!D108</f>
        <v>13</v>
      </c>
      <c r="E108" s="22">
        <f>'Декабрь 2013г. по 6-10'!E108+'Декабрь 2013г. по 0,4'!E108</f>
        <v>83.6</v>
      </c>
      <c r="F108" s="22">
        <f>'Декабрь 2013г. по 6-10'!F108+'Декабрь 2013г. по 0,4'!F108</f>
        <v>13</v>
      </c>
      <c r="G108" s="22">
        <f>'Декабрь 2013г. по 6-10'!G108+'Декабрь 2013г. по 0,4'!G108</f>
        <v>83.6</v>
      </c>
      <c r="H108" s="22">
        <f>'Декабрь 2013г. по 6-10'!H108+'Декабрь 2013г. по 0,4'!H108</f>
        <v>0</v>
      </c>
      <c r="I108" s="22">
        <f>'Декабрь 2013г. по 6-10'!I108+'Декабрь 2013г. по 0,4'!I108</f>
        <v>0</v>
      </c>
      <c r="J108" s="22">
        <f>'Декабрь 2013г. по 6-10'!J108+'Декабрь 2013г. по 0,4'!J108</f>
        <v>23</v>
      </c>
      <c r="K108" s="22">
        <f>'Декабрь 2013г. по 6-10'!K108+'Декабрь 2013г. по 0,4'!K108</f>
        <v>124.5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</row>
    <row r="109" spans="1:17" ht="12.75" customHeight="1">
      <c r="A109" s="20"/>
      <c r="B109" s="20"/>
      <c r="C109" s="21" t="s">
        <v>100</v>
      </c>
      <c r="D109" s="22">
        <f>'Декабрь 2013г. по 6-10'!D109+'Декабрь 2013г. по 0,4'!D109</f>
        <v>12</v>
      </c>
      <c r="E109" s="22">
        <f>'Декабрь 2013г. по 6-10'!E109+'Декабрь 2013г. по 0,4'!E109</f>
        <v>91</v>
      </c>
      <c r="F109" s="22">
        <f>'Декабрь 2013г. по 6-10'!F109+'Декабрь 2013г. по 0,4'!F109</f>
        <v>12</v>
      </c>
      <c r="G109" s="22">
        <f>'Декабрь 2013г. по 6-10'!G109+'Декабрь 2013г. по 0,4'!G109</f>
        <v>91</v>
      </c>
      <c r="H109" s="22">
        <f>'Декабрь 2013г. по 6-10'!H109+'Декабрь 2013г. по 0,4'!H109</f>
        <v>0</v>
      </c>
      <c r="I109" s="22">
        <f>'Декабрь 2013г. по 6-10'!I109+'Декабрь 2013г. по 0,4'!I109</f>
        <v>0</v>
      </c>
      <c r="J109" s="22">
        <f>'Декабрь 2013г. по 6-10'!J109+'Декабрь 2013г. по 0,4'!J109</f>
        <v>8</v>
      </c>
      <c r="K109" s="22">
        <f>'Декабрь 2013г. по 6-10'!K109+'Декабрь 2013г. по 0,4'!K109</f>
        <v>1402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</row>
    <row r="110" spans="1:17" ht="12.75" customHeight="1">
      <c r="A110" s="20"/>
      <c r="B110" s="20"/>
      <c r="C110" s="21" t="s">
        <v>101</v>
      </c>
      <c r="D110" s="22">
        <f>'Декабрь 2013г. по 6-10'!D110+'Декабрь 2013г. по 0,4'!D110</f>
        <v>12</v>
      </c>
      <c r="E110" s="22">
        <f>'Декабрь 2013г. по 6-10'!E110+'Декабрь 2013г. по 0,4'!E110</f>
        <v>232</v>
      </c>
      <c r="F110" s="22">
        <f>'Декабрь 2013г. по 6-10'!F110+'Декабрь 2013г. по 0,4'!F110</f>
        <v>12</v>
      </c>
      <c r="G110" s="22">
        <f>'Декабрь 2013г. по 6-10'!G110+'Декабрь 2013г. по 0,4'!G110</f>
        <v>232</v>
      </c>
      <c r="H110" s="22">
        <f>'Декабрь 2013г. по 6-10'!H110+'Декабрь 2013г. по 0,4'!H110</f>
        <v>0</v>
      </c>
      <c r="I110" s="22">
        <f>'Декабрь 2013г. по 6-10'!I110+'Декабрь 2013г. по 0,4'!I110</f>
        <v>0</v>
      </c>
      <c r="J110" s="22">
        <f>'Декабрь 2013г. по 6-10'!J110+'Декабрь 2013г. по 0,4'!J110</f>
        <v>9</v>
      </c>
      <c r="K110" s="22">
        <f>'Декабрь 2013г. по 6-10'!K110+'Декабрь 2013г. по 0,4'!K110</f>
        <v>52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</row>
    <row r="111" spans="1:17" ht="12.75" customHeight="1">
      <c r="A111" s="20"/>
      <c r="B111" s="20"/>
      <c r="C111" s="21" t="s">
        <v>102</v>
      </c>
      <c r="D111" s="22">
        <f>'Декабрь 2013г. по 6-10'!D111+'Декабрь 2013г. по 0,4'!D111</f>
        <v>12</v>
      </c>
      <c r="E111" s="22">
        <f>'Декабрь 2013г. по 6-10'!E111+'Декабрь 2013г. по 0,4'!E111</f>
        <v>63.9</v>
      </c>
      <c r="F111" s="22">
        <f>'Декабрь 2013г. по 6-10'!F111+'Декабрь 2013г. по 0,4'!F111</f>
        <v>12</v>
      </c>
      <c r="G111" s="22">
        <f>'Декабрь 2013г. по 6-10'!G111+'Декабрь 2013г. по 0,4'!G111</f>
        <v>63.9</v>
      </c>
      <c r="H111" s="22">
        <f>'Декабрь 2013г. по 6-10'!H111+'Декабрь 2013г. по 0,4'!H111</f>
        <v>0</v>
      </c>
      <c r="I111" s="22">
        <f>'Декабрь 2013г. по 6-10'!I111+'Декабрь 2013г. по 0,4'!I111</f>
        <v>0</v>
      </c>
      <c r="J111" s="22">
        <f>'Декабрь 2013г. по 6-10'!J111+'Декабрь 2013г. по 0,4'!J111</f>
        <v>7</v>
      </c>
      <c r="K111" s="22">
        <f>'Декабрь 2013г. по 6-10'!K111+'Декабрь 2013г. по 0,4'!K111</f>
        <v>35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</row>
    <row r="112" spans="1:17" ht="12.75" customHeight="1">
      <c r="A112" s="20"/>
      <c r="B112" s="20"/>
      <c r="C112" s="21" t="s">
        <v>103</v>
      </c>
      <c r="D112" s="22">
        <f>'Декабрь 2013г. по 6-10'!D112+'Декабрь 2013г. по 0,4'!D112</f>
        <v>4</v>
      </c>
      <c r="E112" s="22">
        <f>'Декабрь 2013г. по 6-10'!E112+'Декабрь 2013г. по 0,4'!E112</f>
        <v>34.6</v>
      </c>
      <c r="F112" s="22">
        <f>'Декабрь 2013г. по 6-10'!F112+'Декабрь 2013г. по 0,4'!F112</f>
        <v>4</v>
      </c>
      <c r="G112" s="22">
        <f>'Декабрь 2013г. по 6-10'!G112+'Декабрь 2013г. по 0,4'!G112</f>
        <v>34.6</v>
      </c>
      <c r="H112" s="22">
        <f>'Декабрь 2013г. по 6-10'!H112+'Декабрь 2013г. по 0,4'!H112</f>
        <v>2</v>
      </c>
      <c r="I112" s="22">
        <f>'Декабрь 2013г. по 6-10'!I112+'Декабрь 2013г. по 0,4'!I112</f>
        <v>45</v>
      </c>
      <c r="J112" s="22">
        <f>'Декабрь 2013г. по 6-10'!J112+'Декабрь 2013г. по 0,4'!J112</f>
        <v>5</v>
      </c>
      <c r="K112" s="22">
        <f>'Декабрь 2013г. по 6-10'!K112+'Декабрь 2013г. по 0,4'!K112</f>
        <v>40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</row>
    <row r="113" spans="1:17" ht="12.75" customHeight="1">
      <c r="A113" s="20"/>
      <c r="B113" s="20"/>
      <c r="C113" s="21" t="s">
        <v>104</v>
      </c>
      <c r="D113" s="22">
        <f>'Декабрь 2013г. по 6-10'!D113+'Декабрь 2013г. по 0,4'!D113</f>
        <v>7</v>
      </c>
      <c r="E113" s="22">
        <f>'Декабрь 2013г. по 6-10'!E113+'Декабрь 2013г. по 0,4'!E113</f>
        <v>47</v>
      </c>
      <c r="F113" s="22">
        <f>'Декабрь 2013г. по 6-10'!F113+'Декабрь 2013г. по 0,4'!F113</f>
        <v>7</v>
      </c>
      <c r="G113" s="22">
        <f>'Декабрь 2013г. по 6-10'!G113+'Декабрь 2013г. по 0,4'!G113</f>
        <v>47</v>
      </c>
      <c r="H113" s="22">
        <f>'Декабрь 2013г. по 6-10'!H113+'Декабрь 2013г. по 0,4'!H113</f>
        <v>0</v>
      </c>
      <c r="I113" s="22">
        <f>'Декабрь 2013г. по 6-10'!I113+'Декабрь 2013г. по 0,4'!I113</f>
        <v>0</v>
      </c>
      <c r="J113" s="22">
        <f>'Декабрь 2013г. по 6-10'!J113+'Декабрь 2013г. по 0,4'!J113</f>
        <v>12</v>
      </c>
      <c r="K113" s="22">
        <f>'Декабрь 2013г. по 6-10'!K113+'Декабрь 2013г. по 0,4'!K113</f>
        <v>72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</row>
    <row r="114" spans="1:17" ht="12.75" customHeight="1">
      <c r="A114" s="20"/>
      <c r="B114" s="20"/>
      <c r="C114" s="21" t="s">
        <v>105</v>
      </c>
      <c r="D114" s="22">
        <f>'Декабрь 2013г. по 6-10'!D114+'Декабрь 2013г. по 0,4'!D114</f>
        <v>4</v>
      </c>
      <c r="E114" s="22">
        <f>'Декабрь 2013г. по 6-10'!E114+'Декабрь 2013г. по 0,4'!E114</f>
        <v>12</v>
      </c>
      <c r="F114" s="22">
        <f>'Декабрь 2013г. по 6-10'!F114+'Декабрь 2013г. по 0,4'!F114</f>
        <v>4</v>
      </c>
      <c r="G114" s="22">
        <f>'Декабрь 2013г. по 6-10'!G114+'Декабрь 2013г. по 0,4'!G114</f>
        <v>12</v>
      </c>
      <c r="H114" s="22">
        <f>'Декабрь 2013г. по 6-10'!H114+'Декабрь 2013г. по 0,4'!H114</f>
        <v>0</v>
      </c>
      <c r="I114" s="22">
        <f>'Декабрь 2013г. по 6-10'!I114+'Декабрь 2013г. по 0,4'!I114</f>
        <v>0</v>
      </c>
      <c r="J114" s="22">
        <f>'Декабрь 2013г. по 6-10'!J114+'Декабрь 2013г. по 0,4'!J114</f>
        <v>6</v>
      </c>
      <c r="K114" s="22">
        <f>'Декабрь 2013г. по 6-10'!K114+'Декабрь 2013г. по 0,4'!K114</f>
        <v>15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</row>
    <row r="115" spans="1:17" ht="12.75" customHeight="1">
      <c r="A115" s="20"/>
      <c r="B115" s="20"/>
      <c r="C115" s="21" t="s">
        <v>29</v>
      </c>
      <c r="D115" s="17">
        <f>D104+D105+D106+D107+D108+D109+D110+D111+D112+D113+D114</f>
        <v>157</v>
      </c>
      <c r="E115" s="17">
        <f t="shared" ref="E115:Q115" si="8">E104+E105+E106+E107+E108+E109+E110+E111+E112+E113+E114</f>
        <v>1463.6</v>
      </c>
      <c r="F115" s="17">
        <f t="shared" si="8"/>
        <v>157</v>
      </c>
      <c r="G115" s="17">
        <f t="shared" si="8"/>
        <v>1463.6</v>
      </c>
      <c r="H115" s="17">
        <f t="shared" si="8"/>
        <v>4</v>
      </c>
      <c r="I115" s="17">
        <f t="shared" si="8"/>
        <v>85</v>
      </c>
      <c r="J115" s="17">
        <f t="shared" si="8"/>
        <v>171</v>
      </c>
      <c r="K115" s="17">
        <f t="shared" si="8"/>
        <v>2562.5100000000002</v>
      </c>
      <c r="L115" s="18">
        <f t="shared" si="8"/>
        <v>0</v>
      </c>
      <c r="M115" s="18">
        <f t="shared" si="8"/>
        <v>0</v>
      </c>
      <c r="N115" s="18">
        <f t="shared" si="8"/>
        <v>0</v>
      </c>
      <c r="O115" s="18">
        <f t="shared" si="8"/>
        <v>0</v>
      </c>
      <c r="P115" s="18">
        <f t="shared" si="8"/>
        <v>0</v>
      </c>
      <c r="Q115" s="18">
        <f t="shared" si="8"/>
        <v>0</v>
      </c>
    </row>
    <row r="116" spans="1:17" ht="19.5" customHeight="1">
      <c r="A116" s="20"/>
      <c r="B116" s="20"/>
      <c r="C116" s="96" t="s">
        <v>106</v>
      </c>
      <c r="D116" s="96"/>
      <c r="E116" s="17"/>
      <c r="F116" s="17"/>
      <c r="G116" s="17"/>
      <c r="H116" s="17"/>
      <c r="I116" s="17"/>
      <c r="J116" s="17"/>
      <c r="K116" s="17"/>
      <c r="L116" s="18"/>
      <c r="M116" s="18"/>
      <c r="N116" s="18"/>
      <c r="O116" s="18"/>
      <c r="P116" s="18"/>
      <c r="Q116" s="18"/>
    </row>
    <row r="117" spans="1:17" ht="12.75" customHeight="1">
      <c r="A117" s="20"/>
      <c r="B117" s="20"/>
      <c r="C117" s="25" t="s">
        <v>107</v>
      </c>
      <c r="D117" s="22">
        <f>'Декабрь 2013г. по 6-10'!D117+'Декабрь 2013г. по 0,4'!D117</f>
        <v>0</v>
      </c>
      <c r="E117" s="22">
        <f>'Декабрь 2013г. по 6-10'!E117+'Декабрь 2013г. по 0,4'!E117</f>
        <v>0</v>
      </c>
      <c r="F117" s="22">
        <f>'Декабрь 2013г. по 6-10'!F117+'Декабрь 2013г. по 0,4'!F117</f>
        <v>0</v>
      </c>
      <c r="G117" s="22">
        <f>'Декабрь 2013г. по 6-10'!G117+'Декабрь 2013г. по 0,4'!G117</f>
        <v>0</v>
      </c>
      <c r="H117" s="22">
        <f>'Декабрь 2013г. по 6-10'!H117+'Декабрь 2013г. по 0,4'!H117</f>
        <v>0</v>
      </c>
      <c r="I117" s="22">
        <f>'Декабрь 2013г. по 6-10'!I117+'Декабрь 2013г. по 0,4'!I117</f>
        <v>0</v>
      </c>
      <c r="J117" s="22">
        <f>'Декабрь 2013г. по 6-10'!J117+'Декабрь 2013г. по 0,4'!J117</f>
        <v>1</v>
      </c>
      <c r="K117" s="22">
        <f>'Декабрь 2013г. по 6-10'!K117+'Декабрь 2013г. по 0,4'!K117</f>
        <v>270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</row>
    <row r="118" spans="1:17" ht="12.75" customHeight="1">
      <c r="A118" s="20"/>
      <c r="B118" s="20"/>
      <c r="C118" s="25" t="s">
        <v>108</v>
      </c>
      <c r="D118" s="22">
        <f>'Декабрь 2013г. по 6-10'!D118+'Декабрь 2013г. по 0,4'!D118</f>
        <v>7</v>
      </c>
      <c r="E118" s="22">
        <f>'Декабрь 2013г. по 6-10'!E118+'Декабрь 2013г. по 0,4'!E118</f>
        <v>51.5</v>
      </c>
      <c r="F118" s="22">
        <f>'Декабрь 2013г. по 6-10'!F118+'Декабрь 2013г. по 0,4'!F118</f>
        <v>7</v>
      </c>
      <c r="G118" s="22">
        <f>'Декабрь 2013г. по 6-10'!G118+'Декабрь 2013г. по 0,4'!G118</f>
        <v>51.5</v>
      </c>
      <c r="H118" s="22">
        <f>'Декабрь 2013г. по 6-10'!H118+'Декабрь 2013г. по 0,4'!H118</f>
        <v>0</v>
      </c>
      <c r="I118" s="22">
        <f>'Декабрь 2013г. по 6-10'!I118+'Декабрь 2013г. по 0,4'!I118</f>
        <v>0</v>
      </c>
      <c r="J118" s="22">
        <f>'Декабрь 2013г. по 6-10'!J118+'Декабрь 2013г. по 0,4'!J118</f>
        <v>5</v>
      </c>
      <c r="K118" s="22">
        <f>'Декабрь 2013г. по 6-10'!K118+'Декабрь 2013г. по 0,4'!K118</f>
        <v>27.5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</row>
    <row r="119" spans="1:17" ht="12.75" customHeight="1">
      <c r="A119" s="20"/>
      <c r="B119" s="20"/>
      <c r="C119" s="25" t="s">
        <v>109</v>
      </c>
      <c r="D119" s="22">
        <f>'Декабрь 2013г. по 6-10'!D119+'Декабрь 2013г. по 0,4'!D119</f>
        <v>9</v>
      </c>
      <c r="E119" s="22">
        <f>'Декабрь 2013г. по 6-10'!E119+'Декабрь 2013г. по 0,4'!E119</f>
        <v>61.5</v>
      </c>
      <c r="F119" s="22">
        <f>'Декабрь 2013г. по 6-10'!F119+'Декабрь 2013г. по 0,4'!F119</f>
        <v>8</v>
      </c>
      <c r="G119" s="22">
        <f>'Декабрь 2013г. по 6-10'!G119+'Декабрь 2013г. по 0,4'!G119</f>
        <v>57.5</v>
      </c>
      <c r="H119" s="22">
        <f>'Декабрь 2013г. по 6-10'!H119+'Декабрь 2013г. по 0,4'!H119</f>
        <v>0</v>
      </c>
      <c r="I119" s="22">
        <f>'Декабрь 2013г. по 6-10'!I119+'Декабрь 2013г. по 0,4'!I119</f>
        <v>0</v>
      </c>
      <c r="J119" s="22">
        <f>'Декабрь 2013г. по 6-10'!J119+'Декабрь 2013г. по 0,4'!J119</f>
        <v>8</v>
      </c>
      <c r="K119" s="22">
        <f>'Декабрь 2013г. по 6-10'!K119+'Декабрь 2013г. по 0,4'!K119</f>
        <v>57.5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</row>
    <row r="120" spans="1:17" ht="12.75" customHeight="1">
      <c r="A120" s="20"/>
      <c r="B120" s="20"/>
      <c r="C120" s="25" t="s">
        <v>110</v>
      </c>
      <c r="D120" s="22">
        <f>'Декабрь 2013г. по 6-10'!D120+'Декабрь 2013г. по 0,4'!D120</f>
        <v>35</v>
      </c>
      <c r="E120" s="22">
        <f>'Декабрь 2013г. по 6-10'!E120+'Декабрь 2013г. по 0,4'!E120</f>
        <v>777.1</v>
      </c>
      <c r="F120" s="22">
        <f>'Декабрь 2013г. по 6-10'!F120+'Декабрь 2013г. по 0,4'!F120</f>
        <v>34</v>
      </c>
      <c r="G120" s="22">
        <f>'Декабрь 2013г. по 6-10'!G120+'Декабрь 2013г. по 0,4'!G120</f>
        <v>773.1</v>
      </c>
      <c r="H120" s="22">
        <f>'Декабрь 2013г. по 6-10'!H120+'Декабрь 2013г. по 0,4'!H120</f>
        <v>0</v>
      </c>
      <c r="I120" s="22">
        <f>'Декабрь 2013г. по 6-10'!I120+'Декабрь 2013г. по 0,4'!I120</f>
        <v>0</v>
      </c>
      <c r="J120" s="22">
        <f>'Декабрь 2013г. по 6-10'!J120+'Декабрь 2013г. по 0,4'!J120</f>
        <v>29</v>
      </c>
      <c r="K120" s="22">
        <f>'Декабрь 2013г. по 6-10'!K120+'Декабрь 2013г. по 0,4'!K120</f>
        <v>181.6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</row>
    <row r="121" spans="1:17" ht="12.75" customHeight="1">
      <c r="A121" s="20"/>
      <c r="B121" s="20"/>
      <c r="C121" s="25" t="s">
        <v>111</v>
      </c>
      <c r="D121" s="22">
        <f>'Декабрь 2013г. по 6-10'!D121+'Декабрь 2013г. по 0,4'!D121</f>
        <v>39</v>
      </c>
      <c r="E121" s="22">
        <f>'Декабрь 2013г. по 6-10'!E121+'Декабрь 2013г. по 0,4'!E121</f>
        <v>281.7</v>
      </c>
      <c r="F121" s="22">
        <f>'Декабрь 2013г. по 6-10'!F121+'Декабрь 2013г. по 0,4'!F121</f>
        <v>31</v>
      </c>
      <c r="G121" s="22">
        <f>'Декабрь 2013г. по 6-10'!G121+'Декабрь 2013г. по 0,4'!G121</f>
        <v>275.2</v>
      </c>
      <c r="H121" s="22">
        <f>'Декабрь 2013г. по 6-10'!H121+'Декабрь 2013г. по 0,4'!H121</f>
        <v>0</v>
      </c>
      <c r="I121" s="22">
        <f>'Декабрь 2013г. по 6-10'!I121+'Декабрь 2013г. по 0,4'!I121</f>
        <v>0</v>
      </c>
      <c r="J121" s="22">
        <f>'Декабрь 2013г. по 6-10'!J121+'Декабрь 2013г. по 0,4'!J121</f>
        <v>32</v>
      </c>
      <c r="K121" s="22">
        <f>'Декабрь 2013г. по 6-10'!K121+'Декабрь 2013г. по 0,4'!K121</f>
        <v>297.2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</row>
    <row r="122" spans="1:17" ht="12.75" customHeight="1">
      <c r="A122" s="20"/>
      <c r="B122" s="20"/>
      <c r="C122" s="25" t="s">
        <v>112</v>
      </c>
      <c r="D122" s="22">
        <f>'Декабрь 2013г. по 6-10'!D122+'Декабрь 2013г. по 0,4'!D122</f>
        <v>26</v>
      </c>
      <c r="E122" s="22">
        <f>'Декабрь 2013г. по 6-10'!E122+'Декабрь 2013г. по 0,4'!E122</f>
        <v>154</v>
      </c>
      <c r="F122" s="22">
        <f>'Декабрь 2013г. по 6-10'!F122+'Декабрь 2013г. по 0,4'!F122</f>
        <v>26</v>
      </c>
      <c r="G122" s="22">
        <f>'Декабрь 2013г. по 6-10'!G122+'Декабрь 2013г. по 0,4'!G122</f>
        <v>154</v>
      </c>
      <c r="H122" s="22">
        <f>'Декабрь 2013г. по 6-10'!H122+'Декабрь 2013г. по 0,4'!H122</f>
        <v>0</v>
      </c>
      <c r="I122" s="22">
        <f>'Декабрь 2013г. по 6-10'!I122+'Декабрь 2013г. по 0,4'!I122</f>
        <v>0</v>
      </c>
      <c r="J122" s="22">
        <f>'Декабрь 2013г. по 6-10'!J122+'Декабрь 2013г. по 0,4'!J122</f>
        <v>26</v>
      </c>
      <c r="K122" s="22">
        <f>'Декабрь 2013г. по 6-10'!K122+'Декабрь 2013г. по 0,4'!K122</f>
        <v>146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</row>
    <row r="123" spans="1:17" ht="12.75" customHeight="1">
      <c r="A123" s="20"/>
      <c r="B123" s="20"/>
      <c r="C123" s="25" t="s">
        <v>113</v>
      </c>
      <c r="D123" s="22">
        <f>'Декабрь 2013г. по 6-10'!D123+'Декабрь 2013г. по 0,4'!D123</f>
        <v>0</v>
      </c>
      <c r="E123" s="22">
        <f>'Декабрь 2013г. по 6-10'!E123+'Декабрь 2013г. по 0,4'!E123</f>
        <v>0</v>
      </c>
      <c r="F123" s="22">
        <f>'Декабрь 2013г. по 6-10'!F123+'Декабрь 2013г. по 0,4'!F123</f>
        <v>0</v>
      </c>
      <c r="G123" s="22">
        <f>'Декабрь 2013г. по 6-10'!G123+'Декабрь 2013г. по 0,4'!G123</f>
        <v>0</v>
      </c>
      <c r="H123" s="22">
        <f>'Декабрь 2013г. по 6-10'!H123+'Декабрь 2013г. по 0,4'!H123</f>
        <v>0</v>
      </c>
      <c r="I123" s="22">
        <f>'Декабрь 2013г. по 6-10'!I123+'Декабрь 2013г. по 0,4'!I123</f>
        <v>0</v>
      </c>
      <c r="J123" s="22">
        <f>'Декабрь 2013г. по 6-10'!J123+'Декабрь 2013г. по 0,4'!J123</f>
        <v>0</v>
      </c>
      <c r="K123" s="22">
        <f>'Декабрь 2013г. по 6-10'!K123+'Декабрь 2013г. по 0,4'!K123</f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</row>
    <row r="124" spans="1:17" ht="12.75" customHeight="1">
      <c r="A124" s="20"/>
      <c r="B124" s="20"/>
      <c r="C124" s="25" t="s">
        <v>114</v>
      </c>
      <c r="D124" s="22">
        <f>'Декабрь 2013г. по 6-10'!D124+'Декабрь 2013г. по 0,4'!D124</f>
        <v>30</v>
      </c>
      <c r="E124" s="22">
        <f>'Декабрь 2013г. по 6-10'!E124+'Декабрь 2013г. по 0,4'!E124</f>
        <v>137.5</v>
      </c>
      <c r="F124" s="22">
        <f>'Декабрь 2013г. по 6-10'!F124+'Декабрь 2013г. по 0,4'!F124</f>
        <v>30</v>
      </c>
      <c r="G124" s="22">
        <f>'Декабрь 2013г. по 6-10'!G124+'Декабрь 2013г. по 0,4'!G124</f>
        <v>137.5</v>
      </c>
      <c r="H124" s="22">
        <f>'Декабрь 2013г. по 6-10'!H124+'Декабрь 2013г. по 0,4'!H124</f>
        <v>0</v>
      </c>
      <c r="I124" s="22">
        <f>'Декабрь 2013г. по 6-10'!I124+'Декабрь 2013г. по 0,4'!I124</f>
        <v>0</v>
      </c>
      <c r="J124" s="22">
        <f>'Декабрь 2013г. по 6-10'!J124+'Декабрь 2013г. по 0,4'!J124</f>
        <v>24</v>
      </c>
      <c r="K124" s="22">
        <f>'Декабрь 2013г. по 6-10'!K124+'Декабрь 2013г. по 0,4'!K124</f>
        <v>110.5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</row>
    <row r="125" spans="1:17" ht="12.75" customHeight="1">
      <c r="A125" s="20"/>
      <c r="B125" s="20"/>
      <c r="C125" s="25" t="s">
        <v>115</v>
      </c>
      <c r="D125" s="22">
        <f>'Декабрь 2013г. по 6-10'!D125+'Декабрь 2013г. по 0,4'!D125</f>
        <v>2</v>
      </c>
      <c r="E125" s="22">
        <f>'Декабрь 2013г. по 6-10'!E125+'Декабрь 2013г. по 0,4'!E125</f>
        <v>8</v>
      </c>
      <c r="F125" s="22">
        <f>'Декабрь 2013г. по 6-10'!F125+'Декабрь 2013г. по 0,4'!F125</f>
        <v>2</v>
      </c>
      <c r="G125" s="22">
        <f>'Декабрь 2013г. по 6-10'!G125+'Декабрь 2013г. по 0,4'!G125</f>
        <v>8</v>
      </c>
      <c r="H125" s="22">
        <f>'Декабрь 2013г. по 6-10'!H125+'Декабрь 2013г. по 0,4'!H125</f>
        <v>0</v>
      </c>
      <c r="I125" s="22">
        <f>'Декабрь 2013г. по 6-10'!I125+'Декабрь 2013г. по 0,4'!I125</f>
        <v>0</v>
      </c>
      <c r="J125" s="22">
        <f>'Декабрь 2013г. по 6-10'!J125+'Декабрь 2013г. по 0,4'!J125</f>
        <v>2</v>
      </c>
      <c r="K125" s="22">
        <f>'Декабрь 2013г. по 6-10'!K125+'Декабрь 2013г. по 0,4'!K125</f>
        <v>7.5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</row>
    <row r="126" spans="1:17" ht="12.75" customHeight="1">
      <c r="A126" s="20"/>
      <c r="B126" s="20"/>
      <c r="C126" s="25" t="s">
        <v>116</v>
      </c>
      <c r="D126" s="22">
        <f>'Декабрь 2013г. по 6-10'!D126+'Декабрь 2013г. по 0,4'!D126</f>
        <v>5</v>
      </c>
      <c r="E126" s="22">
        <f>'Декабрь 2013г. по 6-10'!E126+'Декабрь 2013г. по 0,4'!E126</f>
        <v>82.4</v>
      </c>
      <c r="F126" s="22">
        <f>'Декабрь 2013г. по 6-10'!F126+'Декабрь 2013г. по 0,4'!F126</f>
        <v>5</v>
      </c>
      <c r="G126" s="22">
        <f>'Декабрь 2013г. по 6-10'!G126+'Декабрь 2013г. по 0,4'!G126</f>
        <v>82.4</v>
      </c>
      <c r="H126" s="22">
        <f>'Декабрь 2013г. по 6-10'!H126+'Декабрь 2013г. по 0,4'!H126</f>
        <v>0</v>
      </c>
      <c r="I126" s="22">
        <f>'Декабрь 2013г. по 6-10'!I126+'Декабрь 2013г. по 0,4'!I126</f>
        <v>0</v>
      </c>
      <c r="J126" s="22">
        <f>'Декабрь 2013г. по 6-10'!J126+'Декабрь 2013г. по 0,4'!J126</f>
        <v>6</v>
      </c>
      <c r="K126" s="22">
        <f>'Декабрь 2013г. по 6-10'!K126+'Декабрь 2013г. по 0,4'!K126</f>
        <v>100.9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</row>
    <row r="127" spans="1:17" ht="12.75" customHeight="1">
      <c r="A127" s="20"/>
      <c r="B127" s="20"/>
      <c r="C127" s="26" t="s">
        <v>117</v>
      </c>
      <c r="D127" s="22">
        <f>'Декабрь 2013г. по 6-10'!D127+'Декабрь 2013г. по 0,4'!D127</f>
        <v>2</v>
      </c>
      <c r="E127" s="22">
        <f>'Декабрь 2013г. по 6-10'!E127+'Декабрь 2013г. по 0,4'!E127</f>
        <v>22</v>
      </c>
      <c r="F127" s="22">
        <f>'Декабрь 2013г. по 6-10'!F127+'Декабрь 2013г. по 0,4'!F127</f>
        <v>1</v>
      </c>
      <c r="G127" s="22">
        <f>'Декабрь 2013г. по 6-10'!G127+'Декабрь 2013г. по 0,4'!G127</f>
        <v>15</v>
      </c>
      <c r="H127" s="22">
        <f>'Декабрь 2013г. по 6-10'!H127+'Декабрь 2013г. по 0,4'!H127</f>
        <v>0</v>
      </c>
      <c r="I127" s="22">
        <f>'Декабрь 2013г. по 6-10'!I127+'Декабрь 2013г. по 0,4'!I127</f>
        <v>0</v>
      </c>
      <c r="J127" s="22">
        <f>'Декабрь 2013г. по 6-10'!J127+'Декабрь 2013г. по 0,4'!J127</f>
        <v>0</v>
      </c>
      <c r="K127" s="22">
        <f>'Декабрь 2013г. по 6-10'!K127+'Декабрь 2013г. по 0,4'!K127</f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</row>
    <row r="128" spans="1:17" ht="12.75" customHeight="1">
      <c r="A128" s="20"/>
      <c r="B128" s="20"/>
      <c r="C128" s="25" t="s">
        <v>118</v>
      </c>
      <c r="D128" s="22">
        <f>'Декабрь 2013г. по 6-10'!D128+'Декабрь 2013г. по 0,4'!D128</f>
        <v>0</v>
      </c>
      <c r="E128" s="22">
        <f>'Декабрь 2013г. по 6-10'!E128+'Декабрь 2013г. по 0,4'!E128</f>
        <v>0</v>
      </c>
      <c r="F128" s="22">
        <f>'Декабрь 2013г. по 6-10'!F128+'Декабрь 2013г. по 0,4'!F128</f>
        <v>0</v>
      </c>
      <c r="G128" s="22">
        <f>'Декабрь 2013г. по 6-10'!G128+'Декабрь 2013г. по 0,4'!G128</f>
        <v>0</v>
      </c>
      <c r="H128" s="22">
        <f>'Декабрь 2013г. по 6-10'!H128+'Декабрь 2013г. по 0,4'!H128</f>
        <v>0</v>
      </c>
      <c r="I128" s="22">
        <f>'Декабрь 2013г. по 6-10'!I128+'Декабрь 2013г. по 0,4'!I128</f>
        <v>0</v>
      </c>
      <c r="J128" s="22">
        <f>'Декабрь 2013г. по 6-10'!J128+'Декабрь 2013г. по 0,4'!J128</f>
        <v>0</v>
      </c>
      <c r="K128" s="22">
        <f>'Декабрь 2013г. по 6-10'!K128+'Декабрь 2013г. по 0,4'!K128</f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</row>
    <row r="129" spans="1:17" ht="12.75" customHeight="1">
      <c r="A129" s="20"/>
      <c r="B129" s="20"/>
      <c r="C129" s="24" t="s">
        <v>29</v>
      </c>
      <c r="D129" s="17">
        <f>D117+D118+D119+D120+D121+D122+D123+D124+D125+D126+D127+D128</f>
        <v>155</v>
      </c>
      <c r="E129" s="17">
        <f t="shared" ref="E129:Q129" si="9">E117+E118+E119+E120+E121+E122+E123+E124+E125+E126+E127+E128</f>
        <v>1575.7</v>
      </c>
      <c r="F129" s="17">
        <f t="shared" si="9"/>
        <v>144</v>
      </c>
      <c r="G129" s="17">
        <f t="shared" si="9"/>
        <v>1554.2</v>
      </c>
      <c r="H129" s="17">
        <f t="shared" si="9"/>
        <v>0</v>
      </c>
      <c r="I129" s="17">
        <f t="shared" si="9"/>
        <v>0</v>
      </c>
      <c r="J129" s="17">
        <f t="shared" si="9"/>
        <v>133</v>
      </c>
      <c r="K129" s="17">
        <f t="shared" si="9"/>
        <v>1198.7</v>
      </c>
      <c r="L129" s="18">
        <f t="shared" si="9"/>
        <v>0</v>
      </c>
      <c r="M129" s="18">
        <f t="shared" si="9"/>
        <v>0</v>
      </c>
      <c r="N129" s="18">
        <f t="shared" si="9"/>
        <v>0</v>
      </c>
      <c r="O129" s="18">
        <f t="shared" si="9"/>
        <v>0</v>
      </c>
      <c r="P129" s="18">
        <f t="shared" si="9"/>
        <v>0</v>
      </c>
      <c r="Q129" s="18">
        <f t="shared" si="9"/>
        <v>0</v>
      </c>
    </row>
    <row r="130" spans="1:17" s="2" customFormat="1" ht="25.5" customHeight="1">
      <c r="A130" s="53"/>
      <c r="B130" s="48"/>
      <c r="C130" s="49" t="s">
        <v>119</v>
      </c>
      <c r="D130" s="28">
        <f>D30+D38+D52+D63+D70+D78+D91+D102+D115+D129</f>
        <v>1187</v>
      </c>
      <c r="E130" s="28">
        <f t="shared" ref="E130:Q130" si="10">E30+E38+E52+E63+E70+E78+E91+E102+E115+E129</f>
        <v>18257.14</v>
      </c>
      <c r="F130" s="28">
        <f t="shared" si="10"/>
        <v>1119</v>
      </c>
      <c r="G130" s="28">
        <f t="shared" si="10"/>
        <v>18079.98</v>
      </c>
      <c r="H130" s="28">
        <f t="shared" si="10"/>
        <v>24</v>
      </c>
      <c r="I130" s="28">
        <f t="shared" si="10"/>
        <v>1252</v>
      </c>
      <c r="J130" s="28">
        <f t="shared" si="10"/>
        <v>1150</v>
      </c>
      <c r="K130" s="28">
        <f t="shared" si="10"/>
        <v>14917.910000000002</v>
      </c>
      <c r="L130" s="28">
        <f t="shared" si="10"/>
        <v>0</v>
      </c>
      <c r="M130" s="28">
        <f t="shared" si="10"/>
        <v>0</v>
      </c>
      <c r="N130" s="28">
        <f t="shared" si="10"/>
        <v>0</v>
      </c>
      <c r="O130" s="28">
        <f t="shared" si="10"/>
        <v>0</v>
      </c>
      <c r="P130" s="28">
        <f t="shared" si="10"/>
        <v>0</v>
      </c>
      <c r="Q130" s="28">
        <f t="shared" si="10"/>
        <v>0</v>
      </c>
    </row>
    <row r="131" spans="1:17" s="2" customFormat="1">
      <c r="A131" s="51" t="s">
        <v>120</v>
      </c>
      <c r="B131" s="92" t="s">
        <v>121</v>
      </c>
      <c r="C131" s="93"/>
      <c r="D131" s="30">
        <f t="shared" ref="D131" si="11">SUM(D130:D130)</f>
        <v>1187</v>
      </c>
      <c r="E131" s="31">
        <f t="shared" ref="E131:Q131" si="12">SUM(E130:E130)</f>
        <v>18257.14</v>
      </c>
      <c r="F131" s="30">
        <f t="shared" si="12"/>
        <v>1119</v>
      </c>
      <c r="G131" s="31">
        <f t="shared" si="12"/>
        <v>18079.98</v>
      </c>
      <c r="H131" s="30">
        <f t="shared" si="12"/>
        <v>24</v>
      </c>
      <c r="I131" s="31">
        <f t="shared" si="12"/>
        <v>1252</v>
      </c>
      <c r="J131" s="30">
        <f t="shared" si="12"/>
        <v>1150</v>
      </c>
      <c r="K131" s="31">
        <f t="shared" si="12"/>
        <v>14917.910000000002</v>
      </c>
      <c r="L131" s="30">
        <f t="shared" si="12"/>
        <v>0</v>
      </c>
      <c r="M131" s="31">
        <f t="shared" si="12"/>
        <v>0</v>
      </c>
      <c r="N131" s="30">
        <f t="shared" si="12"/>
        <v>0</v>
      </c>
      <c r="O131" s="31">
        <f t="shared" si="12"/>
        <v>0</v>
      </c>
      <c r="P131" s="30">
        <f t="shared" si="12"/>
        <v>0</v>
      </c>
      <c r="Q131" s="31">
        <f t="shared" si="12"/>
        <v>0</v>
      </c>
    </row>
    <row r="134" spans="1:17">
      <c r="B134" s="1" t="s">
        <v>125</v>
      </c>
    </row>
    <row r="135" spans="1:17">
      <c r="B135" s="1" t="s">
        <v>122</v>
      </c>
      <c r="H135" s="10"/>
      <c r="I135" s="10"/>
      <c r="J135" s="10"/>
      <c r="K135" s="10"/>
    </row>
    <row r="136" spans="1:17">
      <c r="F136" s="10"/>
      <c r="H136" s="74"/>
      <c r="I136" s="82"/>
      <c r="J136" s="82"/>
      <c r="K136" s="75"/>
    </row>
    <row r="137" spans="1:17">
      <c r="H137" s="74"/>
      <c r="I137" s="82"/>
      <c r="J137" s="82"/>
      <c r="K137" s="75"/>
    </row>
    <row r="138" spans="1:17">
      <c r="H138" s="74"/>
      <c r="I138" s="82"/>
      <c r="J138" s="82"/>
      <c r="K138" s="75"/>
    </row>
    <row r="139" spans="1:17">
      <c r="H139" s="76"/>
      <c r="I139" s="76"/>
      <c r="J139" s="76"/>
      <c r="K139" s="77"/>
    </row>
    <row r="140" spans="1:17" ht="22.5" customHeight="1">
      <c r="H140" s="76"/>
      <c r="I140" s="76"/>
      <c r="J140" s="76"/>
      <c r="K140" s="78"/>
    </row>
    <row r="141" spans="1:17">
      <c r="H141" s="76"/>
      <c r="I141" s="76"/>
      <c r="J141" s="76"/>
      <c r="K141" s="78"/>
    </row>
    <row r="142" spans="1:17">
      <c r="H142" s="76"/>
      <c r="I142" s="76"/>
      <c r="J142" s="76"/>
      <c r="K142" s="78"/>
    </row>
    <row r="143" spans="1:17" ht="33.75" customHeight="1">
      <c r="H143" s="76"/>
      <c r="I143" s="76"/>
      <c r="J143" s="76"/>
      <c r="K143" s="78"/>
    </row>
    <row r="144" spans="1:17">
      <c r="H144" s="79"/>
      <c r="I144" s="94"/>
      <c r="J144" s="94"/>
      <c r="K144" s="80"/>
    </row>
    <row r="145" spans="8:11">
      <c r="H145" s="76"/>
      <c r="I145" s="81"/>
      <c r="J145" s="81"/>
      <c r="K145" s="78"/>
    </row>
    <row r="146" spans="8:11">
      <c r="H146" s="76"/>
      <c r="I146" s="81"/>
      <c r="J146" s="81"/>
      <c r="K146" s="78"/>
    </row>
    <row r="147" spans="8:11">
      <c r="H147" s="76"/>
      <c r="I147" s="81"/>
      <c r="J147" s="81"/>
      <c r="K147" s="78"/>
    </row>
    <row r="148" spans="8:11">
      <c r="H148" s="76"/>
      <c r="I148" s="95"/>
      <c r="J148" s="95"/>
      <c r="K148" s="78"/>
    </row>
    <row r="149" spans="8:11">
      <c r="H149" s="76"/>
      <c r="I149" s="95"/>
      <c r="J149" s="95"/>
      <c r="K149" s="78"/>
    </row>
  </sheetData>
  <autoFilter ref="C21:C131"/>
  <mergeCells count="39">
    <mergeCell ref="I7:L7"/>
    <mergeCell ref="I1:L1"/>
    <mergeCell ref="I2:L2"/>
    <mergeCell ref="I3:L3"/>
    <mergeCell ref="I5:L5"/>
    <mergeCell ref="I6:L6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C31:D31"/>
    <mergeCell ref="C39:D39"/>
    <mergeCell ref="C53:D53"/>
    <mergeCell ref="C64:D64"/>
    <mergeCell ref="B131:C131"/>
    <mergeCell ref="I144:J144"/>
    <mergeCell ref="I148:J148"/>
    <mergeCell ref="I149:J149"/>
    <mergeCell ref="C71:D71"/>
    <mergeCell ref="C79:D79"/>
    <mergeCell ref="C92:D92"/>
    <mergeCell ref="C103:D103"/>
    <mergeCell ref="C116:D116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8"/>
  <sheetViews>
    <sheetView topLeftCell="C92" zoomScale="85" zoomScaleNormal="85" workbookViewId="0">
      <selection activeCell="C144" sqref="C144"/>
    </sheetView>
  </sheetViews>
  <sheetFormatPr defaultRowHeight="12.75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>
      <c r="I1" s="116"/>
      <c r="J1" s="116"/>
      <c r="K1" s="116"/>
      <c r="L1" s="116"/>
      <c r="M1" s="3" t="s">
        <v>0</v>
      </c>
      <c r="N1" s="3"/>
    </row>
    <row r="2" spans="2:15" ht="15.75">
      <c r="B2" s="1" t="s">
        <v>1</v>
      </c>
      <c r="I2" s="116"/>
      <c r="J2" s="116"/>
      <c r="K2" s="116"/>
      <c r="L2" s="116"/>
      <c r="M2" s="3" t="s">
        <v>2</v>
      </c>
      <c r="N2" s="3"/>
      <c r="O2" s="3"/>
    </row>
    <row r="3" spans="2:15" ht="15.75">
      <c r="I3" s="116"/>
      <c r="J3" s="116"/>
      <c r="K3" s="116"/>
      <c r="L3" s="116"/>
      <c r="M3" s="3" t="s">
        <v>3</v>
      </c>
      <c r="N3" s="3"/>
      <c r="O3" s="3"/>
    </row>
    <row r="4" spans="2:15" ht="15.75">
      <c r="I4" s="5"/>
      <c r="J4" s="5"/>
      <c r="K4" s="5"/>
      <c r="L4" s="5"/>
      <c r="M4" s="3" t="s">
        <v>4</v>
      </c>
      <c r="N4" s="3"/>
      <c r="O4" s="3"/>
    </row>
    <row r="5" spans="2:15" ht="15.75">
      <c r="I5" s="116"/>
      <c r="J5" s="116"/>
      <c r="K5" s="116"/>
      <c r="L5" s="116"/>
      <c r="M5" s="3" t="s">
        <v>5</v>
      </c>
      <c r="N5" s="3"/>
      <c r="O5" s="3"/>
    </row>
    <row r="6" spans="2:15" ht="15.75">
      <c r="I6" s="116"/>
      <c r="J6" s="116"/>
      <c r="K6" s="116"/>
      <c r="L6" s="116"/>
      <c r="O6" s="3"/>
    </row>
    <row r="7" spans="2:15" ht="15.75">
      <c r="I7" s="116"/>
      <c r="J7" s="116"/>
      <c r="K7" s="116"/>
      <c r="L7" s="116"/>
    </row>
    <row r="8" spans="2:15" ht="15.75">
      <c r="I8" s="5"/>
      <c r="J8" s="5"/>
      <c r="K8" s="5"/>
    </row>
    <row r="9" spans="2:15" ht="12.75" customHeight="1"/>
    <row r="10" spans="2:15" ht="12.75" customHeight="1"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</row>
    <row r="11" spans="2:15" ht="15.75"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</row>
    <row r="12" spans="2:15" ht="15.75">
      <c r="B12" s="6"/>
      <c r="C12" s="6"/>
      <c r="D12" s="6"/>
      <c r="E12" s="6"/>
      <c r="F12" s="6"/>
      <c r="G12" s="6"/>
      <c r="H12" s="6"/>
      <c r="I12" s="6"/>
      <c r="J12" s="6"/>
      <c r="K12" s="32"/>
      <c r="L12" s="9"/>
      <c r="M12" s="9"/>
    </row>
    <row r="13" spans="2:15" ht="13.5" thickBot="1"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</row>
    <row r="14" spans="2:15" ht="16.5" thickBot="1">
      <c r="B14" s="113" t="s">
        <v>123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5"/>
    </row>
    <row r="15" spans="2:15"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</row>
    <row r="16" spans="2:1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8" spans="1:17" ht="13.5" thickBot="1"/>
    <row r="19" spans="1:17" ht="127.5" customHeight="1" thickTop="1" thickBot="1">
      <c r="A19" s="11" t="s">
        <v>6</v>
      </c>
      <c r="B19" s="11" t="s">
        <v>7</v>
      </c>
      <c r="C19" s="12" t="s">
        <v>8</v>
      </c>
      <c r="D19" s="108" t="s">
        <v>9</v>
      </c>
      <c r="E19" s="108"/>
      <c r="F19" s="121" t="s">
        <v>10</v>
      </c>
      <c r="G19" s="121"/>
      <c r="H19" s="99" t="s">
        <v>11</v>
      </c>
      <c r="I19" s="100"/>
      <c r="J19" s="99" t="s">
        <v>12</v>
      </c>
      <c r="K19" s="100"/>
      <c r="L19" s="99" t="s">
        <v>13</v>
      </c>
      <c r="M19" s="100"/>
      <c r="N19" s="99" t="s">
        <v>14</v>
      </c>
      <c r="O19" s="100"/>
      <c r="P19" s="99" t="s">
        <v>15</v>
      </c>
      <c r="Q19" s="100"/>
    </row>
    <row r="20" spans="1:17" ht="13.5" thickTop="1">
      <c r="A20" s="13">
        <v>1</v>
      </c>
      <c r="B20" s="14">
        <v>2</v>
      </c>
      <c r="C20" s="15">
        <v>3</v>
      </c>
      <c r="D20" s="118">
        <v>4</v>
      </c>
      <c r="E20" s="119"/>
      <c r="F20" s="120">
        <v>5</v>
      </c>
      <c r="G20" s="107"/>
      <c r="H20" s="106">
        <v>6</v>
      </c>
      <c r="I20" s="107"/>
      <c r="J20" s="106">
        <v>7</v>
      </c>
      <c r="K20" s="107"/>
      <c r="L20" s="106">
        <v>8</v>
      </c>
      <c r="M20" s="107"/>
      <c r="N20" s="106">
        <v>9</v>
      </c>
      <c r="O20" s="107"/>
      <c r="P20" s="106">
        <v>10</v>
      </c>
      <c r="Q20" s="107"/>
    </row>
    <row r="21" spans="1:17" ht="12.75" customHeight="1">
      <c r="A21" s="16"/>
      <c r="B21" s="16"/>
      <c r="C21" s="16"/>
      <c r="D21" s="18" t="s">
        <v>16</v>
      </c>
      <c r="E21" s="18" t="s">
        <v>17</v>
      </c>
      <c r="F21" s="18" t="s">
        <v>16</v>
      </c>
      <c r="G21" s="18" t="s">
        <v>17</v>
      </c>
      <c r="H21" s="18" t="s">
        <v>16</v>
      </c>
      <c r="I21" s="18" t="s">
        <v>17</v>
      </c>
      <c r="J21" s="18" t="s">
        <v>16</v>
      </c>
      <c r="K21" s="18" t="s">
        <v>17</v>
      </c>
      <c r="L21" s="18" t="s">
        <v>16</v>
      </c>
      <c r="M21" s="18" t="s">
        <v>18</v>
      </c>
      <c r="N21" s="18" t="s">
        <v>16</v>
      </c>
      <c r="O21" s="18" t="s">
        <v>18</v>
      </c>
      <c r="P21" s="18" t="s">
        <v>16</v>
      </c>
      <c r="Q21" s="18" t="s">
        <v>18</v>
      </c>
    </row>
    <row r="22" spans="1:17" ht="26.25" customHeight="1">
      <c r="A22" s="19" t="s">
        <v>19</v>
      </c>
      <c r="B22" s="19" t="s">
        <v>20</v>
      </c>
      <c r="C22" s="97" t="s">
        <v>21</v>
      </c>
      <c r="D22" s="9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ht="12.75" customHeight="1">
      <c r="A23" s="20"/>
      <c r="B23" s="34"/>
      <c r="C23" s="21" t="s">
        <v>22</v>
      </c>
      <c r="D23" s="52">
        <v>3</v>
      </c>
      <c r="E23" s="52">
        <v>230</v>
      </c>
      <c r="F23" s="52">
        <v>3</v>
      </c>
      <c r="G23" s="52">
        <v>230</v>
      </c>
      <c r="H23" s="52">
        <v>2</v>
      </c>
      <c r="I23" s="52">
        <v>11.2</v>
      </c>
      <c r="J23" s="84">
        <v>6</v>
      </c>
      <c r="K23" s="84">
        <v>399</v>
      </c>
      <c r="L23" s="33"/>
      <c r="M23" s="18"/>
      <c r="N23" s="18"/>
      <c r="O23" s="18"/>
      <c r="P23" s="18"/>
      <c r="Q23" s="18"/>
    </row>
    <row r="24" spans="1:17" ht="12.75" customHeight="1">
      <c r="A24" s="20"/>
      <c r="B24" s="34"/>
      <c r="C24" s="21" t="s">
        <v>23</v>
      </c>
      <c r="D24" s="52">
        <v>0</v>
      </c>
      <c r="E24" s="52">
        <v>0</v>
      </c>
      <c r="F24" s="52">
        <v>0</v>
      </c>
      <c r="G24" s="52">
        <v>0</v>
      </c>
      <c r="H24" s="52"/>
      <c r="I24" s="52"/>
      <c r="J24" s="52">
        <v>0</v>
      </c>
      <c r="K24" s="52">
        <v>0</v>
      </c>
      <c r="L24" s="18"/>
      <c r="M24" s="18"/>
      <c r="N24" s="18"/>
      <c r="O24" s="18"/>
      <c r="P24" s="18"/>
      <c r="Q24" s="18"/>
    </row>
    <row r="25" spans="1:17" ht="12.75" customHeight="1">
      <c r="A25" s="20"/>
      <c r="B25" s="34"/>
      <c r="C25" s="21" t="s">
        <v>24</v>
      </c>
      <c r="D25" s="52">
        <v>1</v>
      </c>
      <c r="E25" s="52">
        <v>450</v>
      </c>
      <c r="F25" s="52">
        <v>1</v>
      </c>
      <c r="G25" s="52">
        <v>450</v>
      </c>
      <c r="H25" s="52"/>
      <c r="I25" s="52"/>
      <c r="J25" s="52">
        <v>0</v>
      </c>
      <c r="K25" s="52">
        <v>0</v>
      </c>
      <c r="L25" s="18"/>
      <c r="M25" s="18"/>
      <c r="N25" s="18"/>
      <c r="O25" s="18"/>
      <c r="P25" s="18"/>
      <c r="Q25" s="18"/>
    </row>
    <row r="26" spans="1:17" ht="12.75" customHeight="1">
      <c r="A26" s="20"/>
      <c r="B26" s="34"/>
      <c r="C26" s="21" t="s">
        <v>25</v>
      </c>
      <c r="D26" s="35">
        <v>0</v>
      </c>
      <c r="E26" s="35">
        <v>0</v>
      </c>
      <c r="F26" s="35">
        <v>0</v>
      </c>
      <c r="G26" s="35">
        <v>0</v>
      </c>
      <c r="H26" s="35"/>
      <c r="I26" s="35"/>
      <c r="J26" s="35">
        <v>0</v>
      </c>
      <c r="K26" s="35">
        <v>0</v>
      </c>
      <c r="L26" s="18"/>
      <c r="M26" s="18"/>
      <c r="N26" s="18"/>
      <c r="O26" s="18"/>
      <c r="P26" s="18"/>
      <c r="Q26" s="18"/>
    </row>
    <row r="27" spans="1:17" ht="12.75" customHeight="1">
      <c r="A27" s="20"/>
      <c r="B27" s="34"/>
      <c r="C27" s="21" t="s">
        <v>26</v>
      </c>
      <c r="D27" s="35">
        <v>0</v>
      </c>
      <c r="E27" s="35">
        <v>0</v>
      </c>
      <c r="F27" s="35">
        <v>0</v>
      </c>
      <c r="G27" s="35">
        <v>0</v>
      </c>
      <c r="H27" s="35"/>
      <c r="I27" s="35"/>
      <c r="J27" s="35">
        <v>0</v>
      </c>
      <c r="K27" s="35">
        <v>0</v>
      </c>
      <c r="L27" s="18"/>
      <c r="M27" s="18"/>
      <c r="N27" s="18"/>
      <c r="O27" s="18"/>
      <c r="P27" s="18"/>
      <c r="Q27" s="18"/>
    </row>
    <row r="28" spans="1:17" s="2" customFormat="1" ht="12.75" customHeight="1">
      <c r="A28" s="34"/>
      <c r="B28" s="34"/>
      <c r="C28" s="21" t="s">
        <v>27</v>
      </c>
      <c r="D28" s="35">
        <v>1</v>
      </c>
      <c r="E28" s="35">
        <v>15</v>
      </c>
      <c r="F28" s="35">
        <v>1</v>
      </c>
      <c r="G28" s="35">
        <v>15</v>
      </c>
      <c r="H28" s="35"/>
      <c r="I28" s="35"/>
      <c r="J28" s="83">
        <v>1</v>
      </c>
      <c r="K28" s="83">
        <v>15</v>
      </c>
      <c r="L28" s="17"/>
      <c r="M28" s="17"/>
      <c r="N28" s="17"/>
      <c r="O28" s="17"/>
      <c r="P28" s="17"/>
      <c r="Q28" s="17"/>
    </row>
    <row r="29" spans="1:17" s="2" customFormat="1" ht="12.75" customHeight="1">
      <c r="A29" s="34"/>
      <c r="B29" s="34"/>
      <c r="C29" s="21" t="s">
        <v>28</v>
      </c>
      <c r="D29" s="35">
        <v>6</v>
      </c>
      <c r="E29" s="35">
        <v>795</v>
      </c>
      <c r="F29" s="35">
        <v>6</v>
      </c>
      <c r="G29" s="35">
        <v>795</v>
      </c>
      <c r="H29" s="35">
        <v>1</v>
      </c>
      <c r="I29" s="35">
        <v>300</v>
      </c>
      <c r="J29" s="83">
        <v>9</v>
      </c>
      <c r="K29" s="83">
        <v>890.1</v>
      </c>
      <c r="L29" s="22"/>
      <c r="M29" s="17"/>
      <c r="N29" s="17"/>
      <c r="O29" s="17"/>
      <c r="P29" s="17"/>
      <c r="Q29" s="17"/>
    </row>
    <row r="30" spans="1:17" s="2" customFormat="1" ht="12.75" customHeight="1">
      <c r="A30" s="34"/>
      <c r="B30" s="34"/>
      <c r="C30" s="24" t="s">
        <v>29</v>
      </c>
      <c r="D30" s="17">
        <f>D23+D24+D25+D26+D27+D28+D29</f>
        <v>11</v>
      </c>
      <c r="E30" s="17">
        <f t="shared" ref="E30:Q30" si="0">E23+E24+E25+E26+E27+E28+E29</f>
        <v>1490</v>
      </c>
      <c r="F30" s="17">
        <f t="shared" si="0"/>
        <v>11</v>
      </c>
      <c r="G30" s="17">
        <f t="shared" si="0"/>
        <v>1490</v>
      </c>
      <c r="H30" s="17">
        <f t="shared" si="0"/>
        <v>3</v>
      </c>
      <c r="I30" s="17">
        <f t="shared" si="0"/>
        <v>311.2</v>
      </c>
      <c r="J30" s="17">
        <f t="shared" si="0"/>
        <v>16</v>
      </c>
      <c r="K30" s="17">
        <f t="shared" si="0"/>
        <v>1304.0999999999999</v>
      </c>
      <c r="L30" s="17">
        <f t="shared" si="0"/>
        <v>0</v>
      </c>
      <c r="M30" s="17">
        <f t="shared" si="0"/>
        <v>0</v>
      </c>
      <c r="N30" s="17">
        <f t="shared" si="0"/>
        <v>0</v>
      </c>
      <c r="O30" s="17">
        <f t="shared" si="0"/>
        <v>0</v>
      </c>
      <c r="P30" s="17">
        <f t="shared" si="0"/>
        <v>0</v>
      </c>
      <c r="Q30" s="17">
        <f t="shared" si="0"/>
        <v>0</v>
      </c>
    </row>
    <row r="31" spans="1:17" s="2" customFormat="1" ht="12.75" customHeight="1">
      <c r="A31" s="34"/>
      <c r="B31" s="34"/>
      <c r="C31" s="117" t="s">
        <v>30</v>
      </c>
      <c r="D31" s="1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2" customFormat="1" ht="12.75" customHeight="1">
      <c r="A32" s="34"/>
      <c r="B32" s="36"/>
      <c r="C32" s="21" t="s">
        <v>31</v>
      </c>
      <c r="D32" s="40">
        <v>7</v>
      </c>
      <c r="E32" s="40">
        <v>1277.5999999999999</v>
      </c>
      <c r="F32" s="40">
        <v>7</v>
      </c>
      <c r="G32" s="40">
        <v>1277.5999999999999</v>
      </c>
      <c r="H32" s="17"/>
      <c r="I32" s="17"/>
      <c r="J32" s="37">
        <v>6</v>
      </c>
      <c r="K32" s="37">
        <v>545</v>
      </c>
      <c r="L32" s="22"/>
      <c r="M32" s="17"/>
      <c r="N32" s="17"/>
      <c r="O32" s="17"/>
      <c r="P32" s="17"/>
      <c r="Q32" s="17"/>
    </row>
    <row r="33" spans="1:17" s="2" customFormat="1" ht="12.75" customHeight="1">
      <c r="A33" s="34"/>
      <c r="B33" s="34"/>
      <c r="C33" s="21" t="s">
        <v>32</v>
      </c>
      <c r="D33" s="38">
        <v>3</v>
      </c>
      <c r="E33" s="38">
        <v>434.5</v>
      </c>
      <c r="F33" s="38">
        <v>3</v>
      </c>
      <c r="G33" s="38">
        <v>434.5</v>
      </c>
      <c r="H33" s="17"/>
      <c r="I33" s="17"/>
      <c r="J33" s="38">
        <v>1</v>
      </c>
      <c r="K33" s="38">
        <v>250</v>
      </c>
      <c r="L33" s="17"/>
      <c r="M33" s="17"/>
      <c r="N33" s="17"/>
      <c r="O33" s="17"/>
      <c r="P33" s="17"/>
      <c r="Q33" s="17"/>
    </row>
    <row r="34" spans="1:17" s="2" customFormat="1" ht="12.75" customHeight="1">
      <c r="A34" s="34"/>
      <c r="B34" s="36"/>
      <c r="C34" s="21" t="s">
        <v>33</v>
      </c>
      <c r="D34" s="39">
        <v>4</v>
      </c>
      <c r="E34" s="39">
        <v>316.3</v>
      </c>
      <c r="F34" s="39">
        <v>4</v>
      </c>
      <c r="G34" s="39">
        <v>316.3</v>
      </c>
      <c r="H34" s="17"/>
      <c r="I34" s="17"/>
      <c r="J34" s="85">
        <v>3</v>
      </c>
      <c r="K34" s="86">
        <v>35</v>
      </c>
      <c r="L34" s="17"/>
      <c r="M34" s="17"/>
      <c r="N34" s="17"/>
      <c r="O34" s="17"/>
      <c r="P34" s="17"/>
      <c r="Q34" s="17"/>
    </row>
    <row r="35" spans="1:17" s="2" customFormat="1" ht="12.75" customHeight="1">
      <c r="A35" s="34"/>
      <c r="B35" s="34"/>
      <c r="C35" s="21" t="s">
        <v>34</v>
      </c>
      <c r="D35" s="40">
        <v>4</v>
      </c>
      <c r="E35" s="40">
        <v>130</v>
      </c>
      <c r="F35" s="40">
        <v>4</v>
      </c>
      <c r="G35" s="40">
        <v>130</v>
      </c>
      <c r="H35" s="17"/>
      <c r="I35" s="17"/>
      <c r="J35" s="37">
        <v>5</v>
      </c>
      <c r="K35" s="37">
        <v>145</v>
      </c>
      <c r="L35" s="17"/>
      <c r="M35" s="17"/>
      <c r="N35" s="17"/>
      <c r="O35" s="17"/>
      <c r="P35" s="17"/>
      <c r="Q35" s="17"/>
    </row>
    <row r="36" spans="1:17" s="2" customFormat="1" ht="12.75" customHeight="1">
      <c r="A36" s="34"/>
      <c r="B36" s="34"/>
      <c r="C36" s="21" t="s">
        <v>35</v>
      </c>
      <c r="D36" s="40">
        <v>1</v>
      </c>
      <c r="E36" s="40">
        <v>40</v>
      </c>
      <c r="F36" s="40">
        <v>1</v>
      </c>
      <c r="G36" s="40">
        <v>40</v>
      </c>
      <c r="H36" s="17">
        <v>1</v>
      </c>
      <c r="I36" s="17">
        <v>40</v>
      </c>
      <c r="J36" s="40">
        <v>3</v>
      </c>
      <c r="K36" s="40">
        <v>172</v>
      </c>
      <c r="L36" s="17"/>
      <c r="M36" s="17"/>
      <c r="N36" s="17"/>
      <c r="O36" s="17"/>
      <c r="P36" s="17"/>
      <c r="Q36" s="17"/>
    </row>
    <row r="37" spans="1:17" s="2" customFormat="1" ht="12.75" customHeight="1">
      <c r="A37" s="34"/>
      <c r="B37" s="34"/>
      <c r="C37" s="21" t="s">
        <v>36</v>
      </c>
      <c r="D37" s="40">
        <v>0</v>
      </c>
      <c r="E37" s="40">
        <v>0</v>
      </c>
      <c r="F37" s="40">
        <v>0</v>
      </c>
      <c r="G37" s="40">
        <v>0</v>
      </c>
      <c r="H37" s="17"/>
      <c r="I37" s="17"/>
      <c r="J37" s="40">
        <v>0</v>
      </c>
      <c r="K37" s="40">
        <v>0</v>
      </c>
      <c r="L37" s="17"/>
      <c r="M37" s="17"/>
      <c r="N37" s="17"/>
      <c r="O37" s="17"/>
      <c r="P37" s="17"/>
      <c r="Q37" s="17"/>
    </row>
    <row r="38" spans="1:17" s="2" customFormat="1" ht="12.75" customHeight="1">
      <c r="A38" s="34"/>
      <c r="B38" s="34"/>
      <c r="C38" s="24" t="s">
        <v>29</v>
      </c>
      <c r="D38" s="17">
        <f>D32+D33+D34+D35+D36+D37</f>
        <v>19</v>
      </c>
      <c r="E38" s="17">
        <f t="shared" ref="E38:Q38" si="1">E32+E33+E34+E35+E36+E37</f>
        <v>2198.3999999999996</v>
      </c>
      <c r="F38" s="17">
        <f t="shared" si="1"/>
        <v>19</v>
      </c>
      <c r="G38" s="17">
        <f t="shared" si="1"/>
        <v>2198.3999999999996</v>
      </c>
      <c r="H38" s="17">
        <f t="shared" si="1"/>
        <v>1</v>
      </c>
      <c r="I38" s="17">
        <f t="shared" si="1"/>
        <v>40</v>
      </c>
      <c r="J38" s="17">
        <f t="shared" si="1"/>
        <v>18</v>
      </c>
      <c r="K38" s="17">
        <f t="shared" si="1"/>
        <v>1147</v>
      </c>
      <c r="L38" s="17">
        <f t="shared" si="1"/>
        <v>0</v>
      </c>
      <c r="M38" s="17">
        <f t="shared" si="1"/>
        <v>0</v>
      </c>
      <c r="N38" s="17">
        <f t="shared" si="1"/>
        <v>0</v>
      </c>
      <c r="O38" s="17">
        <f t="shared" si="1"/>
        <v>0</v>
      </c>
      <c r="P38" s="17">
        <f t="shared" si="1"/>
        <v>0</v>
      </c>
      <c r="Q38" s="17">
        <f t="shared" si="1"/>
        <v>0</v>
      </c>
    </row>
    <row r="39" spans="1:17" s="2" customFormat="1" ht="12.75" customHeight="1">
      <c r="A39" s="34"/>
      <c r="B39" s="34"/>
      <c r="C39" s="117" t="s">
        <v>37</v>
      </c>
      <c r="D39" s="1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spans="1:17" s="2" customFormat="1" ht="12.75" customHeight="1">
      <c r="A40" s="34"/>
      <c r="B40" s="34"/>
      <c r="C40" s="21" t="s">
        <v>38</v>
      </c>
      <c r="D40" s="40">
        <v>2</v>
      </c>
      <c r="E40" s="40">
        <v>472</v>
      </c>
      <c r="F40" s="40">
        <v>2</v>
      </c>
      <c r="G40" s="40">
        <v>472</v>
      </c>
      <c r="H40" s="17"/>
      <c r="I40" s="17"/>
      <c r="J40" s="40">
        <v>0</v>
      </c>
      <c r="K40" s="40">
        <v>0</v>
      </c>
      <c r="L40" s="17"/>
      <c r="M40" s="17"/>
      <c r="N40" s="17"/>
      <c r="O40" s="17"/>
      <c r="P40" s="17"/>
      <c r="Q40" s="17"/>
    </row>
    <row r="41" spans="1:17" s="2" customFormat="1" ht="12.75" customHeight="1">
      <c r="A41" s="34"/>
      <c r="B41" s="34"/>
      <c r="C41" s="21" t="s">
        <v>39</v>
      </c>
      <c r="D41" s="38">
        <v>0</v>
      </c>
      <c r="E41" s="38">
        <v>0</v>
      </c>
      <c r="F41" s="38">
        <v>0</v>
      </c>
      <c r="G41" s="38">
        <v>0</v>
      </c>
      <c r="H41" s="17"/>
      <c r="I41" s="17"/>
      <c r="J41" s="38">
        <v>0</v>
      </c>
      <c r="K41" s="38">
        <v>0</v>
      </c>
      <c r="L41" s="17"/>
      <c r="M41" s="17"/>
      <c r="N41" s="17"/>
      <c r="O41" s="17"/>
      <c r="P41" s="17"/>
      <c r="Q41" s="17"/>
    </row>
    <row r="42" spans="1:17" s="2" customFormat="1" ht="12.75" customHeight="1">
      <c r="A42" s="34"/>
      <c r="B42" s="34"/>
      <c r="C42" s="21" t="s">
        <v>40</v>
      </c>
      <c r="D42" s="38">
        <v>0</v>
      </c>
      <c r="E42" s="38">
        <v>0</v>
      </c>
      <c r="F42" s="38">
        <v>0</v>
      </c>
      <c r="G42" s="38">
        <v>0</v>
      </c>
      <c r="H42" s="17"/>
      <c r="I42" s="17"/>
      <c r="J42" s="38">
        <v>0</v>
      </c>
      <c r="K42" s="38">
        <v>0</v>
      </c>
      <c r="L42" s="17"/>
      <c r="M42" s="17"/>
      <c r="N42" s="17"/>
      <c r="O42" s="17"/>
      <c r="P42" s="17"/>
      <c r="Q42" s="17"/>
    </row>
    <row r="43" spans="1:17" s="2" customFormat="1" ht="12.75" customHeight="1">
      <c r="A43" s="34"/>
      <c r="B43" s="34"/>
      <c r="C43" s="21" t="s">
        <v>41</v>
      </c>
      <c r="D43" s="40">
        <v>0</v>
      </c>
      <c r="E43" s="40">
        <v>0</v>
      </c>
      <c r="F43" s="40">
        <v>0</v>
      </c>
      <c r="G43" s="40">
        <v>0</v>
      </c>
      <c r="H43" s="17"/>
      <c r="I43" s="17"/>
      <c r="J43" s="40">
        <v>0</v>
      </c>
      <c r="K43" s="40">
        <v>0</v>
      </c>
      <c r="L43" s="17"/>
      <c r="M43" s="17"/>
      <c r="N43" s="17"/>
      <c r="O43" s="17"/>
      <c r="P43" s="17"/>
      <c r="Q43" s="17"/>
    </row>
    <row r="44" spans="1:17" s="2" customFormat="1" ht="12.75" customHeight="1">
      <c r="A44" s="34"/>
      <c r="B44" s="34"/>
      <c r="C44" s="21" t="s">
        <v>42</v>
      </c>
      <c r="D44" s="40">
        <v>0</v>
      </c>
      <c r="E44" s="40">
        <v>0</v>
      </c>
      <c r="F44" s="40">
        <v>0</v>
      </c>
      <c r="G44" s="40">
        <v>0</v>
      </c>
      <c r="H44" s="17"/>
      <c r="I44" s="17"/>
      <c r="J44" s="40">
        <v>2</v>
      </c>
      <c r="K44" s="40">
        <v>275</v>
      </c>
      <c r="L44" s="22"/>
      <c r="M44" s="17"/>
      <c r="N44" s="17"/>
      <c r="O44" s="17"/>
      <c r="P44" s="17"/>
      <c r="Q44" s="17"/>
    </row>
    <row r="45" spans="1:17" s="2" customFormat="1" ht="12.75" customHeight="1">
      <c r="A45" s="34"/>
      <c r="B45" s="34"/>
      <c r="C45" s="21" t="s">
        <v>43</v>
      </c>
      <c r="D45" s="40">
        <v>0</v>
      </c>
      <c r="E45" s="40">
        <v>0</v>
      </c>
      <c r="F45" s="40">
        <v>0</v>
      </c>
      <c r="G45" s="40">
        <v>0</v>
      </c>
      <c r="H45" s="17"/>
      <c r="I45" s="17"/>
      <c r="J45" s="40">
        <v>0</v>
      </c>
      <c r="K45" s="40">
        <v>0</v>
      </c>
      <c r="L45" s="17"/>
      <c r="M45" s="17"/>
      <c r="N45" s="17"/>
      <c r="O45" s="17"/>
      <c r="P45" s="17"/>
      <c r="Q45" s="17"/>
    </row>
    <row r="46" spans="1:17" s="2" customFormat="1" ht="12.75" customHeight="1">
      <c r="A46" s="34"/>
      <c r="B46" s="34"/>
      <c r="C46" s="21" t="s">
        <v>44</v>
      </c>
      <c r="D46" s="40">
        <v>0</v>
      </c>
      <c r="E46" s="40">
        <v>0</v>
      </c>
      <c r="F46" s="40">
        <v>0</v>
      </c>
      <c r="G46" s="40">
        <v>0</v>
      </c>
      <c r="H46" s="17"/>
      <c r="I46" s="17"/>
      <c r="J46" s="40">
        <v>0</v>
      </c>
      <c r="K46" s="40">
        <v>0</v>
      </c>
      <c r="L46" s="17"/>
      <c r="M46" s="17"/>
      <c r="N46" s="17"/>
      <c r="O46" s="17"/>
      <c r="P46" s="17"/>
      <c r="Q46" s="17"/>
    </row>
    <row r="47" spans="1:17" s="2" customFormat="1" ht="12.75" customHeight="1">
      <c r="A47" s="34"/>
      <c r="B47" s="34"/>
      <c r="C47" s="21" t="s">
        <v>45</v>
      </c>
      <c r="D47" s="40">
        <v>0</v>
      </c>
      <c r="E47" s="40">
        <v>0</v>
      </c>
      <c r="F47" s="40">
        <v>0</v>
      </c>
      <c r="G47" s="40">
        <v>0</v>
      </c>
      <c r="H47" s="17"/>
      <c r="I47" s="17"/>
      <c r="J47" s="40">
        <v>0</v>
      </c>
      <c r="K47" s="40">
        <v>0</v>
      </c>
      <c r="L47" s="17"/>
      <c r="M47" s="17"/>
      <c r="N47" s="17"/>
      <c r="O47" s="17"/>
      <c r="P47" s="17"/>
      <c r="Q47" s="17"/>
    </row>
    <row r="48" spans="1:17" s="2" customFormat="1" ht="12.75" customHeight="1">
      <c r="A48" s="34"/>
      <c r="B48" s="34"/>
      <c r="C48" s="21" t="s">
        <v>46</v>
      </c>
      <c r="D48" s="40">
        <v>0</v>
      </c>
      <c r="E48" s="40">
        <v>0</v>
      </c>
      <c r="F48" s="40">
        <v>0</v>
      </c>
      <c r="G48" s="40">
        <v>0</v>
      </c>
      <c r="H48" s="17"/>
      <c r="I48" s="17"/>
      <c r="J48" s="40">
        <v>1</v>
      </c>
      <c r="K48" s="40">
        <v>15</v>
      </c>
      <c r="L48" s="17"/>
      <c r="M48" s="17"/>
      <c r="N48" s="17"/>
      <c r="O48" s="17"/>
      <c r="P48" s="17"/>
      <c r="Q48" s="17"/>
    </row>
    <row r="49" spans="1:17" s="2" customFormat="1" ht="12.75" customHeight="1">
      <c r="A49" s="34"/>
      <c r="B49" s="34"/>
      <c r="C49" s="21" t="s">
        <v>47</v>
      </c>
      <c r="D49" s="40">
        <v>0</v>
      </c>
      <c r="E49" s="40">
        <v>0</v>
      </c>
      <c r="F49" s="40">
        <v>0</v>
      </c>
      <c r="G49" s="40">
        <v>0</v>
      </c>
      <c r="H49" s="17"/>
      <c r="I49" s="17"/>
      <c r="J49" s="40">
        <v>0</v>
      </c>
      <c r="K49" s="40">
        <v>0</v>
      </c>
      <c r="L49" s="17"/>
      <c r="M49" s="17"/>
      <c r="N49" s="17"/>
      <c r="O49" s="17"/>
      <c r="P49" s="17"/>
      <c r="Q49" s="17"/>
    </row>
    <row r="50" spans="1:17" s="2" customFormat="1" ht="12.75" customHeight="1">
      <c r="A50" s="34"/>
      <c r="B50" s="34"/>
      <c r="C50" s="21" t="s">
        <v>48</v>
      </c>
      <c r="D50" s="40">
        <v>0</v>
      </c>
      <c r="E50" s="40">
        <v>0</v>
      </c>
      <c r="F50" s="40">
        <v>0</v>
      </c>
      <c r="G50" s="40">
        <v>0</v>
      </c>
      <c r="H50" s="17"/>
      <c r="I50" s="17"/>
      <c r="J50" s="40">
        <v>0</v>
      </c>
      <c r="K50" s="40">
        <v>0</v>
      </c>
      <c r="L50" s="17"/>
      <c r="M50" s="17"/>
      <c r="N50" s="17"/>
      <c r="O50" s="17"/>
      <c r="P50" s="17"/>
      <c r="Q50" s="17"/>
    </row>
    <row r="51" spans="1:17" s="2" customFormat="1" ht="12.75" customHeight="1">
      <c r="A51" s="34"/>
      <c r="B51" s="34"/>
      <c r="C51" s="21" t="s">
        <v>49</v>
      </c>
      <c r="D51" s="40">
        <v>2</v>
      </c>
      <c r="E51" s="40">
        <v>10</v>
      </c>
      <c r="F51" s="40">
        <v>2</v>
      </c>
      <c r="G51" s="40">
        <v>10</v>
      </c>
      <c r="H51" s="17"/>
      <c r="I51" s="17"/>
      <c r="J51" s="40">
        <v>0</v>
      </c>
      <c r="K51" s="40">
        <v>0</v>
      </c>
      <c r="L51" s="17"/>
      <c r="M51" s="17"/>
      <c r="N51" s="17"/>
      <c r="O51" s="17"/>
      <c r="P51" s="17"/>
      <c r="Q51" s="17"/>
    </row>
    <row r="52" spans="1:17" s="2" customFormat="1" ht="12.75" customHeight="1">
      <c r="A52" s="34"/>
      <c r="B52" s="34"/>
      <c r="C52" s="24" t="s">
        <v>29</v>
      </c>
      <c r="D52" s="17">
        <f>D40+D41+D42+D43+D44+D45+D46+D47+D48+D49+D50+D51</f>
        <v>4</v>
      </c>
      <c r="E52" s="17">
        <f t="shared" ref="E52:Q52" si="2">E40+E41+E42+E43+E44+E45+E46+E47+E48+E49+E50+E51</f>
        <v>482</v>
      </c>
      <c r="F52" s="17">
        <f t="shared" si="2"/>
        <v>4</v>
      </c>
      <c r="G52" s="17">
        <f t="shared" si="2"/>
        <v>482</v>
      </c>
      <c r="H52" s="17">
        <f t="shared" si="2"/>
        <v>0</v>
      </c>
      <c r="I52" s="17">
        <f t="shared" si="2"/>
        <v>0</v>
      </c>
      <c r="J52" s="17">
        <f t="shared" si="2"/>
        <v>3</v>
      </c>
      <c r="K52" s="17">
        <f t="shared" si="2"/>
        <v>290</v>
      </c>
      <c r="L52" s="17">
        <f t="shared" si="2"/>
        <v>0</v>
      </c>
      <c r="M52" s="17">
        <f t="shared" si="2"/>
        <v>0</v>
      </c>
      <c r="N52" s="17">
        <f t="shared" si="2"/>
        <v>0</v>
      </c>
      <c r="O52" s="17">
        <f t="shared" si="2"/>
        <v>0</v>
      </c>
      <c r="P52" s="17">
        <f t="shared" si="2"/>
        <v>0</v>
      </c>
      <c r="Q52" s="17">
        <f t="shared" si="2"/>
        <v>0</v>
      </c>
    </row>
    <row r="53" spans="1:17" s="2" customFormat="1" ht="12.75" customHeight="1">
      <c r="A53" s="34"/>
      <c r="B53" s="34"/>
      <c r="C53" s="117" t="s">
        <v>50</v>
      </c>
      <c r="D53" s="1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spans="1:17" s="2" customFormat="1" ht="12.75" customHeight="1">
      <c r="A54" s="34"/>
      <c r="B54" s="36"/>
      <c r="C54" s="21" t="s">
        <v>51</v>
      </c>
      <c r="D54" s="37">
        <v>10</v>
      </c>
      <c r="E54" s="37">
        <v>868.15</v>
      </c>
      <c r="F54" s="37">
        <v>10</v>
      </c>
      <c r="G54" s="37">
        <v>868.15</v>
      </c>
      <c r="H54" s="17">
        <v>2</v>
      </c>
      <c r="I54" s="17">
        <v>350</v>
      </c>
      <c r="J54" s="40">
        <v>6</v>
      </c>
      <c r="K54" s="40">
        <v>946.26</v>
      </c>
      <c r="L54" s="17"/>
      <c r="M54" s="17"/>
      <c r="N54" s="17"/>
      <c r="O54" s="17"/>
      <c r="P54" s="17"/>
      <c r="Q54" s="17"/>
    </row>
    <row r="55" spans="1:17" s="2" customFormat="1" ht="12.75" customHeight="1">
      <c r="A55" s="34"/>
      <c r="B55" s="34"/>
      <c r="C55" s="21" t="s">
        <v>52</v>
      </c>
      <c r="D55" s="38">
        <v>0</v>
      </c>
      <c r="E55" s="38">
        <v>0</v>
      </c>
      <c r="F55" s="38">
        <v>0</v>
      </c>
      <c r="G55" s="38">
        <v>0</v>
      </c>
      <c r="H55" s="17"/>
      <c r="I55" s="17"/>
      <c r="J55" s="38">
        <v>0</v>
      </c>
      <c r="K55" s="38">
        <v>0</v>
      </c>
      <c r="L55" s="17"/>
      <c r="M55" s="17"/>
      <c r="N55" s="17"/>
      <c r="O55" s="17"/>
      <c r="P55" s="17"/>
      <c r="Q55" s="17"/>
    </row>
    <row r="56" spans="1:17" s="2" customFormat="1" ht="12.75" customHeight="1">
      <c r="A56" s="34"/>
      <c r="B56" s="34"/>
      <c r="C56" s="21" t="s">
        <v>53</v>
      </c>
      <c r="D56" s="38">
        <v>0</v>
      </c>
      <c r="E56" s="38">
        <v>0</v>
      </c>
      <c r="F56" s="38">
        <v>0</v>
      </c>
      <c r="G56" s="38">
        <v>0</v>
      </c>
      <c r="H56" s="17"/>
      <c r="I56" s="17"/>
      <c r="J56" s="38">
        <v>0</v>
      </c>
      <c r="K56" s="38">
        <v>0</v>
      </c>
      <c r="L56" s="17"/>
      <c r="M56" s="17"/>
      <c r="N56" s="17"/>
      <c r="O56" s="17"/>
      <c r="P56" s="17"/>
      <c r="Q56" s="17"/>
    </row>
    <row r="57" spans="1:17" s="2" customFormat="1" ht="12.75" customHeight="1">
      <c r="A57" s="34"/>
      <c r="B57" s="34"/>
      <c r="C57" s="21" t="s">
        <v>54</v>
      </c>
      <c r="D57" s="40">
        <v>1</v>
      </c>
      <c r="E57" s="40">
        <v>15</v>
      </c>
      <c r="F57" s="40">
        <v>1</v>
      </c>
      <c r="G57" s="40">
        <v>15</v>
      </c>
      <c r="H57" s="17"/>
      <c r="I57" s="17"/>
      <c r="J57" s="40">
        <v>1</v>
      </c>
      <c r="K57" s="40">
        <v>15</v>
      </c>
      <c r="L57" s="17"/>
      <c r="M57" s="17"/>
      <c r="N57" s="17"/>
      <c r="O57" s="17"/>
      <c r="P57" s="17"/>
      <c r="Q57" s="17"/>
    </row>
    <row r="58" spans="1:17" s="2" customFormat="1" ht="12.75" customHeight="1">
      <c r="A58" s="34"/>
      <c r="B58" s="34"/>
      <c r="C58" s="21" t="s">
        <v>55</v>
      </c>
      <c r="D58" s="40">
        <v>2</v>
      </c>
      <c r="E58" s="40">
        <v>37</v>
      </c>
      <c r="F58" s="40">
        <v>2</v>
      </c>
      <c r="G58" s="40">
        <v>37</v>
      </c>
      <c r="H58" s="17"/>
      <c r="I58" s="17"/>
      <c r="J58" s="37">
        <v>2</v>
      </c>
      <c r="K58" s="37">
        <v>37</v>
      </c>
      <c r="L58" s="17"/>
      <c r="M58" s="17"/>
      <c r="N58" s="17"/>
      <c r="O58" s="17"/>
      <c r="P58" s="17"/>
      <c r="Q58" s="17"/>
    </row>
    <row r="59" spans="1:17" s="2" customFormat="1" ht="12.75" customHeight="1">
      <c r="A59" s="34"/>
      <c r="B59" s="36"/>
      <c r="C59" s="21" t="s">
        <v>56</v>
      </c>
      <c r="D59" s="40">
        <v>6</v>
      </c>
      <c r="E59" s="40">
        <v>774.25</v>
      </c>
      <c r="F59" s="40">
        <v>6</v>
      </c>
      <c r="G59" s="40">
        <v>774.25</v>
      </c>
      <c r="H59" s="17">
        <v>2</v>
      </c>
      <c r="I59" s="17">
        <v>395</v>
      </c>
      <c r="J59" s="40">
        <v>3</v>
      </c>
      <c r="K59" s="40">
        <v>189.25</v>
      </c>
      <c r="L59" s="22"/>
      <c r="M59" s="17"/>
      <c r="N59" s="17"/>
      <c r="O59" s="17"/>
      <c r="P59" s="17"/>
      <c r="Q59" s="17"/>
    </row>
    <row r="60" spans="1:17" s="2" customFormat="1" ht="12.75" customHeight="1">
      <c r="A60" s="34"/>
      <c r="B60" s="34"/>
      <c r="C60" s="21" t="s">
        <v>57</v>
      </c>
      <c r="D60" s="37">
        <v>1</v>
      </c>
      <c r="E60" s="37">
        <v>7</v>
      </c>
      <c r="F60" s="37">
        <v>1</v>
      </c>
      <c r="G60" s="37">
        <v>7</v>
      </c>
      <c r="H60" s="17"/>
      <c r="I60" s="17"/>
      <c r="J60" s="86">
        <v>0</v>
      </c>
      <c r="K60" s="86">
        <v>0</v>
      </c>
      <c r="L60" s="17"/>
      <c r="M60" s="17"/>
      <c r="N60" s="17"/>
      <c r="O60" s="17"/>
      <c r="P60" s="17"/>
      <c r="Q60" s="17"/>
    </row>
    <row r="61" spans="1:17" s="2" customFormat="1" ht="12.75" customHeight="1">
      <c r="A61" s="34"/>
      <c r="B61" s="34"/>
      <c r="C61" s="21" t="s">
        <v>58</v>
      </c>
      <c r="D61" s="40">
        <v>0</v>
      </c>
      <c r="E61" s="40">
        <v>0</v>
      </c>
      <c r="F61" s="40">
        <v>0</v>
      </c>
      <c r="G61" s="40">
        <v>0</v>
      </c>
      <c r="H61" s="17"/>
      <c r="I61" s="17"/>
      <c r="J61" s="40">
        <v>1</v>
      </c>
      <c r="K61" s="40">
        <v>6</v>
      </c>
      <c r="L61" s="17"/>
      <c r="M61" s="17"/>
      <c r="N61" s="17"/>
      <c r="O61" s="17"/>
      <c r="P61" s="17"/>
      <c r="Q61" s="17"/>
    </row>
    <row r="62" spans="1:17" s="2" customFormat="1" ht="12.75" customHeight="1">
      <c r="A62" s="34"/>
      <c r="B62" s="34"/>
      <c r="C62" s="21" t="s">
        <v>59</v>
      </c>
      <c r="D62" s="40">
        <v>1</v>
      </c>
      <c r="E62" s="40">
        <v>162.80000000000001</v>
      </c>
      <c r="F62" s="40">
        <v>1</v>
      </c>
      <c r="G62" s="40">
        <v>162.80000000000001</v>
      </c>
      <c r="H62" s="17"/>
      <c r="I62" s="17"/>
      <c r="J62" s="40">
        <v>0</v>
      </c>
      <c r="K62" s="40">
        <v>0</v>
      </c>
      <c r="L62" s="17"/>
      <c r="M62" s="17"/>
      <c r="N62" s="17"/>
      <c r="O62" s="17"/>
      <c r="P62" s="17"/>
      <c r="Q62" s="17"/>
    </row>
    <row r="63" spans="1:17" s="2" customFormat="1" ht="12.75" customHeight="1">
      <c r="A63" s="34"/>
      <c r="B63" s="34"/>
      <c r="C63" s="21" t="s">
        <v>29</v>
      </c>
      <c r="D63" s="17">
        <f>D54+D55+D56+D57+D58+D59+D60+D61+D62</f>
        <v>21</v>
      </c>
      <c r="E63" s="17">
        <f t="shared" ref="E63:Q63" si="3">E54+E55+E56+E57+E58+E59+E60+E61+E62</f>
        <v>1864.2</v>
      </c>
      <c r="F63" s="17">
        <f t="shared" si="3"/>
        <v>21</v>
      </c>
      <c r="G63" s="17">
        <f t="shared" si="3"/>
        <v>1864.2</v>
      </c>
      <c r="H63" s="17">
        <f t="shared" si="3"/>
        <v>4</v>
      </c>
      <c r="I63" s="17">
        <f t="shared" si="3"/>
        <v>745</v>
      </c>
      <c r="J63" s="17">
        <f t="shared" si="3"/>
        <v>13</v>
      </c>
      <c r="K63" s="17">
        <f t="shared" si="3"/>
        <v>1193.51</v>
      </c>
      <c r="L63" s="17">
        <f t="shared" si="3"/>
        <v>0</v>
      </c>
      <c r="M63" s="17">
        <f t="shared" si="3"/>
        <v>0</v>
      </c>
      <c r="N63" s="17">
        <f t="shared" si="3"/>
        <v>0</v>
      </c>
      <c r="O63" s="17">
        <f t="shared" si="3"/>
        <v>0</v>
      </c>
      <c r="P63" s="17">
        <f t="shared" si="3"/>
        <v>0</v>
      </c>
      <c r="Q63" s="17">
        <f t="shared" si="3"/>
        <v>0</v>
      </c>
    </row>
    <row r="64" spans="1:17" s="2" customFormat="1" ht="12.75" customHeight="1">
      <c r="A64" s="34"/>
      <c r="B64" s="34"/>
      <c r="C64" s="117" t="s">
        <v>60</v>
      </c>
      <c r="D64" s="1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spans="1:17" s="2" customFormat="1" ht="12.75" customHeight="1">
      <c r="A65" s="34"/>
      <c r="B65" s="34"/>
      <c r="C65" s="21" t="s">
        <v>61</v>
      </c>
      <c r="D65" s="40">
        <v>2</v>
      </c>
      <c r="E65" s="40">
        <v>195</v>
      </c>
      <c r="F65" s="40">
        <v>2</v>
      </c>
      <c r="G65" s="40">
        <v>195</v>
      </c>
      <c r="H65" s="17"/>
      <c r="I65" s="17"/>
      <c r="J65" s="40">
        <v>3</v>
      </c>
      <c r="K65" s="40">
        <v>275</v>
      </c>
      <c r="L65" s="17"/>
      <c r="M65" s="17"/>
      <c r="N65" s="17"/>
      <c r="O65" s="17"/>
      <c r="P65" s="17"/>
      <c r="Q65" s="17"/>
    </row>
    <row r="66" spans="1:17" s="2" customFormat="1" ht="12.75" customHeight="1">
      <c r="A66" s="34"/>
      <c r="B66" s="34"/>
      <c r="C66" s="21" t="s">
        <v>62</v>
      </c>
      <c r="D66" s="38">
        <v>0</v>
      </c>
      <c r="E66" s="38">
        <v>0</v>
      </c>
      <c r="F66" s="38">
        <v>0</v>
      </c>
      <c r="G66" s="38">
        <v>0</v>
      </c>
      <c r="H66" s="17"/>
      <c r="I66" s="17"/>
      <c r="J66" s="38">
        <v>1</v>
      </c>
      <c r="K66" s="38">
        <v>335</v>
      </c>
      <c r="L66" s="17"/>
      <c r="M66" s="17"/>
      <c r="N66" s="17"/>
      <c r="O66" s="17"/>
      <c r="P66" s="17"/>
      <c r="Q66" s="17"/>
    </row>
    <row r="67" spans="1:17" s="2" customFormat="1" ht="12.75" customHeight="1">
      <c r="A67" s="34"/>
      <c r="B67" s="34"/>
      <c r="C67" s="21" t="s">
        <v>63</v>
      </c>
      <c r="D67" s="38">
        <v>3</v>
      </c>
      <c r="E67" s="38">
        <v>1137</v>
      </c>
      <c r="F67" s="38">
        <v>3</v>
      </c>
      <c r="G67" s="38">
        <v>1137</v>
      </c>
      <c r="H67" s="17"/>
      <c r="I67" s="17"/>
      <c r="J67" s="38">
        <v>1</v>
      </c>
      <c r="K67" s="38">
        <v>200</v>
      </c>
      <c r="L67" s="17"/>
      <c r="M67" s="17"/>
      <c r="N67" s="17"/>
      <c r="O67" s="17"/>
      <c r="P67" s="17"/>
      <c r="Q67" s="17"/>
    </row>
    <row r="68" spans="1:17" s="2" customFormat="1" ht="12.75" customHeight="1">
      <c r="A68" s="34"/>
      <c r="B68" s="34"/>
      <c r="C68" s="21" t="s">
        <v>64</v>
      </c>
      <c r="D68" s="40">
        <v>0</v>
      </c>
      <c r="E68" s="40">
        <v>0</v>
      </c>
      <c r="F68" s="40">
        <v>0</v>
      </c>
      <c r="G68" s="40">
        <v>0</v>
      </c>
      <c r="H68" s="17"/>
      <c r="I68" s="17"/>
      <c r="J68" s="40">
        <v>1</v>
      </c>
      <c r="K68" s="40">
        <v>35</v>
      </c>
      <c r="L68" s="17"/>
      <c r="M68" s="17"/>
      <c r="N68" s="17"/>
      <c r="O68" s="17"/>
      <c r="P68" s="17"/>
      <c r="Q68" s="17"/>
    </row>
    <row r="69" spans="1:17" s="2" customFormat="1" ht="12.75" customHeight="1">
      <c r="A69" s="34"/>
      <c r="B69" s="34"/>
      <c r="C69" s="21" t="s">
        <v>65</v>
      </c>
      <c r="D69" s="40">
        <v>0</v>
      </c>
      <c r="E69" s="40">
        <v>0</v>
      </c>
      <c r="F69" s="40">
        <v>0</v>
      </c>
      <c r="G69" s="40">
        <v>0</v>
      </c>
      <c r="H69" s="17"/>
      <c r="I69" s="17"/>
      <c r="J69" s="40">
        <v>0</v>
      </c>
      <c r="K69" s="40">
        <v>0</v>
      </c>
      <c r="L69" s="17"/>
      <c r="M69" s="17"/>
      <c r="N69" s="17"/>
      <c r="O69" s="17"/>
      <c r="P69" s="17"/>
      <c r="Q69" s="17"/>
    </row>
    <row r="70" spans="1:17" s="2" customFormat="1" ht="12.75" customHeight="1">
      <c r="A70" s="34"/>
      <c r="B70" s="34"/>
      <c r="C70" s="24" t="s">
        <v>29</v>
      </c>
      <c r="D70" s="17">
        <f>D65+D66+D67+D68+D69</f>
        <v>5</v>
      </c>
      <c r="E70" s="17">
        <f t="shared" ref="E70:Q70" si="4">E65+E66+E67+E68+E69</f>
        <v>1332</v>
      </c>
      <c r="F70" s="17">
        <f t="shared" si="4"/>
        <v>5</v>
      </c>
      <c r="G70" s="17">
        <f t="shared" si="4"/>
        <v>1332</v>
      </c>
      <c r="H70" s="17">
        <f t="shared" si="4"/>
        <v>0</v>
      </c>
      <c r="I70" s="17">
        <f t="shared" si="4"/>
        <v>0</v>
      </c>
      <c r="J70" s="17">
        <f t="shared" si="4"/>
        <v>6</v>
      </c>
      <c r="K70" s="17">
        <f t="shared" si="4"/>
        <v>845</v>
      </c>
      <c r="L70" s="17">
        <f t="shared" si="4"/>
        <v>0</v>
      </c>
      <c r="M70" s="17">
        <f t="shared" si="4"/>
        <v>0</v>
      </c>
      <c r="N70" s="17">
        <f t="shared" si="4"/>
        <v>0</v>
      </c>
      <c r="O70" s="17">
        <f t="shared" si="4"/>
        <v>0</v>
      </c>
      <c r="P70" s="17">
        <f t="shared" si="4"/>
        <v>0</v>
      </c>
      <c r="Q70" s="17">
        <f t="shared" si="4"/>
        <v>0</v>
      </c>
    </row>
    <row r="71" spans="1:17" s="2" customFormat="1" ht="12.75" customHeight="1">
      <c r="A71" s="34"/>
      <c r="B71" s="34"/>
      <c r="C71" s="117" t="s">
        <v>66</v>
      </c>
      <c r="D71" s="1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spans="1:17" s="2" customFormat="1" ht="12.75" customHeight="1">
      <c r="A72" s="34"/>
      <c r="B72" s="34"/>
      <c r="C72" s="21" t="s">
        <v>67</v>
      </c>
      <c r="D72" s="40">
        <v>5</v>
      </c>
      <c r="E72" s="40">
        <v>960</v>
      </c>
      <c r="F72" s="40">
        <v>5</v>
      </c>
      <c r="G72" s="40">
        <v>960</v>
      </c>
      <c r="H72" s="17"/>
      <c r="I72" s="17"/>
      <c r="J72" s="37">
        <v>6</v>
      </c>
      <c r="K72" s="37">
        <v>604</v>
      </c>
      <c r="L72" s="22"/>
      <c r="M72" s="17"/>
      <c r="N72" s="17"/>
      <c r="O72" s="17"/>
      <c r="P72" s="17"/>
      <c r="Q72" s="17"/>
    </row>
    <row r="73" spans="1:17" s="2" customFormat="1" ht="12.75" customHeight="1">
      <c r="A73" s="34"/>
      <c r="B73" s="34"/>
      <c r="C73" s="21" t="s">
        <v>68</v>
      </c>
      <c r="D73" s="38">
        <v>2</v>
      </c>
      <c r="E73" s="38">
        <v>407</v>
      </c>
      <c r="F73" s="38">
        <v>2</v>
      </c>
      <c r="G73" s="38">
        <v>407</v>
      </c>
      <c r="H73" s="17"/>
      <c r="I73" s="17"/>
      <c r="J73" s="39">
        <v>3</v>
      </c>
      <c r="K73" s="39">
        <v>413</v>
      </c>
      <c r="L73" s="17"/>
      <c r="M73" s="17"/>
      <c r="N73" s="17"/>
      <c r="O73" s="17"/>
      <c r="P73" s="17"/>
      <c r="Q73" s="17"/>
    </row>
    <row r="74" spans="1:17" s="2" customFormat="1" ht="12.75" customHeight="1">
      <c r="A74" s="34"/>
      <c r="B74" s="34"/>
      <c r="C74" s="21" t="s">
        <v>69</v>
      </c>
      <c r="D74" s="38">
        <v>1</v>
      </c>
      <c r="E74" s="38">
        <v>6</v>
      </c>
      <c r="F74" s="38">
        <v>1</v>
      </c>
      <c r="G74" s="38">
        <v>6</v>
      </c>
      <c r="H74" s="17">
        <v>1</v>
      </c>
      <c r="I74" s="17">
        <v>5.6</v>
      </c>
      <c r="J74" s="39">
        <v>1</v>
      </c>
      <c r="K74" s="39">
        <v>6</v>
      </c>
      <c r="L74" s="17"/>
      <c r="M74" s="17"/>
      <c r="N74" s="17"/>
      <c r="O74" s="17"/>
      <c r="P74" s="17"/>
      <c r="Q74" s="17"/>
    </row>
    <row r="75" spans="1:17" s="2" customFormat="1" ht="12.75" customHeight="1">
      <c r="A75" s="34"/>
      <c r="B75" s="34"/>
      <c r="C75" s="21" t="s">
        <v>70</v>
      </c>
      <c r="D75" s="40">
        <v>3</v>
      </c>
      <c r="E75" s="40">
        <v>37</v>
      </c>
      <c r="F75" s="40">
        <v>3</v>
      </c>
      <c r="G75" s="40">
        <v>37</v>
      </c>
      <c r="H75" s="17">
        <v>1</v>
      </c>
      <c r="I75" s="17">
        <v>6</v>
      </c>
      <c r="J75" s="37">
        <v>3</v>
      </c>
      <c r="K75" s="37">
        <v>45</v>
      </c>
      <c r="L75" s="17"/>
      <c r="M75" s="17"/>
      <c r="N75" s="17"/>
      <c r="O75" s="17"/>
      <c r="P75" s="17"/>
      <c r="Q75" s="17"/>
    </row>
    <row r="76" spans="1:17" s="2" customFormat="1" ht="12.75" customHeight="1">
      <c r="A76" s="34"/>
      <c r="B76" s="34"/>
      <c r="C76" s="21" t="s">
        <v>71</v>
      </c>
      <c r="D76" s="40">
        <v>1</v>
      </c>
      <c r="E76" s="40">
        <v>3</v>
      </c>
      <c r="F76" s="40">
        <v>1</v>
      </c>
      <c r="G76" s="40">
        <v>3</v>
      </c>
      <c r="H76" s="17"/>
      <c r="I76" s="17"/>
      <c r="J76" s="87">
        <v>1</v>
      </c>
      <c r="K76" s="87">
        <v>3</v>
      </c>
      <c r="L76" s="17"/>
      <c r="M76" s="17"/>
      <c r="N76" s="17"/>
      <c r="O76" s="17"/>
      <c r="P76" s="17"/>
      <c r="Q76" s="17"/>
    </row>
    <row r="77" spans="1:17" s="2" customFormat="1" ht="12.75" customHeight="1">
      <c r="A77" s="34"/>
      <c r="B77" s="34"/>
      <c r="C77" s="21" t="s">
        <v>72</v>
      </c>
      <c r="D77" s="40">
        <v>0</v>
      </c>
      <c r="E77" s="40">
        <v>0</v>
      </c>
      <c r="F77" s="40">
        <v>0</v>
      </c>
      <c r="G77" s="40">
        <v>0</v>
      </c>
      <c r="H77" s="17"/>
      <c r="I77" s="17"/>
      <c r="J77" s="40">
        <v>0</v>
      </c>
      <c r="K77" s="40">
        <v>0</v>
      </c>
      <c r="L77" s="17"/>
      <c r="M77" s="17"/>
      <c r="N77" s="17"/>
      <c r="O77" s="17"/>
      <c r="P77" s="17"/>
      <c r="Q77" s="17"/>
    </row>
    <row r="78" spans="1:17" s="2" customFormat="1" ht="12.75" customHeight="1">
      <c r="A78" s="34"/>
      <c r="B78" s="34"/>
      <c r="C78" s="24" t="s">
        <v>29</v>
      </c>
      <c r="D78" s="17">
        <f>D72+D73+D74+D75+D76+D77</f>
        <v>12</v>
      </c>
      <c r="E78" s="17">
        <f t="shared" ref="E78:Q78" si="5">E72+E73+E74+E75+E76+E77</f>
        <v>1413</v>
      </c>
      <c r="F78" s="17">
        <f t="shared" si="5"/>
        <v>12</v>
      </c>
      <c r="G78" s="17">
        <f t="shared" si="5"/>
        <v>1413</v>
      </c>
      <c r="H78" s="17">
        <f t="shared" si="5"/>
        <v>2</v>
      </c>
      <c r="I78" s="17">
        <f t="shared" si="5"/>
        <v>11.6</v>
      </c>
      <c r="J78" s="17">
        <f t="shared" si="5"/>
        <v>14</v>
      </c>
      <c r="K78" s="17">
        <f t="shared" si="5"/>
        <v>1071</v>
      </c>
      <c r="L78" s="17">
        <f t="shared" si="5"/>
        <v>0</v>
      </c>
      <c r="M78" s="17">
        <f t="shared" si="5"/>
        <v>0</v>
      </c>
      <c r="N78" s="17">
        <f t="shared" si="5"/>
        <v>0</v>
      </c>
      <c r="O78" s="17">
        <f t="shared" si="5"/>
        <v>0</v>
      </c>
      <c r="P78" s="17">
        <f t="shared" si="5"/>
        <v>0</v>
      </c>
      <c r="Q78" s="17">
        <f t="shared" si="5"/>
        <v>0</v>
      </c>
    </row>
    <row r="79" spans="1:17" s="2" customFormat="1" ht="12.75" customHeight="1">
      <c r="A79" s="34"/>
      <c r="B79" s="34"/>
      <c r="C79" s="117" t="s">
        <v>73</v>
      </c>
      <c r="D79" s="1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  <row r="80" spans="1:17" s="2" customFormat="1" ht="12.75" customHeight="1">
      <c r="A80" s="34"/>
      <c r="B80" s="34"/>
      <c r="C80" s="21" t="s">
        <v>74</v>
      </c>
      <c r="D80" s="40">
        <v>2</v>
      </c>
      <c r="E80" s="40">
        <v>17.600000000000001</v>
      </c>
      <c r="F80" s="40">
        <v>2</v>
      </c>
      <c r="G80" s="40">
        <v>17.600000000000001</v>
      </c>
      <c r="H80" s="17"/>
      <c r="I80" s="17"/>
      <c r="J80" s="40">
        <v>3</v>
      </c>
      <c r="K80" s="40">
        <v>32.6</v>
      </c>
      <c r="L80" s="17"/>
      <c r="M80" s="17"/>
      <c r="N80" s="17"/>
      <c r="O80" s="17"/>
      <c r="P80" s="17"/>
      <c r="Q80" s="17"/>
    </row>
    <row r="81" spans="1:17" s="2" customFormat="1" ht="12.75" customHeight="1">
      <c r="A81" s="34"/>
      <c r="B81" s="34"/>
      <c r="C81" s="21" t="s">
        <v>75</v>
      </c>
      <c r="D81" s="38">
        <v>5</v>
      </c>
      <c r="E81" s="38">
        <v>681</v>
      </c>
      <c r="F81" s="38">
        <v>5</v>
      </c>
      <c r="G81" s="38">
        <v>681</v>
      </c>
      <c r="H81" s="17">
        <v>1</v>
      </c>
      <c r="I81" s="17">
        <v>5</v>
      </c>
      <c r="J81" s="39">
        <v>4</v>
      </c>
      <c r="K81" s="39">
        <v>239</v>
      </c>
      <c r="L81" s="22"/>
      <c r="M81" s="17"/>
      <c r="N81" s="17"/>
      <c r="O81" s="17"/>
      <c r="P81" s="17"/>
      <c r="Q81" s="17"/>
    </row>
    <row r="82" spans="1:17" s="2" customFormat="1" ht="12.75" customHeight="1">
      <c r="A82" s="34"/>
      <c r="B82" s="34"/>
      <c r="C82" s="21" t="s">
        <v>76</v>
      </c>
      <c r="D82" s="38">
        <v>1</v>
      </c>
      <c r="E82" s="38">
        <v>15</v>
      </c>
      <c r="F82" s="38">
        <v>1</v>
      </c>
      <c r="G82" s="38">
        <v>15</v>
      </c>
      <c r="H82" s="17"/>
      <c r="I82" s="17"/>
      <c r="J82" s="38">
        <v>1</v>
      </c>
      <c r="K82" s="38">
        <v>6</v>
      </c>
      <c r="L82" s="17"/>
      <c r="M82" s="17"/>
      <c r="N82" s="17"/>
      <c r="O82" s="17"/>
      <c r="P82" s="17"/>
      <c r="Q82" s="17"/>
    </row>
    <row r="83" spans="1:17" s="2" customFormat="1" ht="12.75" customHeight="1">
      <c r="A83" s="34"/>
      <c r="B83" s="34"/>
      <c r="C83" s="21" t="s">
        <v>77</v>
      </c>
      <c r="D83" s="40">
        <v>1</v>
      </c>
      <c r="E83" s="40">
        <v>450</v>
      </c>
      <c r="F83" s="40">
        <v>1</v>
      </c>
      <c r="G83" s="40">
        <v>450</v>
      </c>
      <c r="H83" s="17"/>
      <c r="I83" s="17"/>
      <c r="J83" s="40">
        <v>2</v>
      </c>
      <c r="K83" s="40">
        <v>26.5</v>
      </c>
      <c r="L83" s="17"/>
      <c r="M83" s="17"/>
      <c r="N83" s="17"/>
      <c r="O83" s="17"/>
      <c r="P83" s="17"/>
      <c r="Q83" s="17"/>
    </row>
    <row r="84" spans="1:17" s="2" customFormat="1" ht="12.75" customHeight="1">
      <c r="A84" s="34"/>
      <c r="B84" s="34"/>
      <c r="C84" s="21" t="s">
        <v>78</v>
      </c>
      <c r="D84" s="40">
        <v>0</v>
      </c>
      <c r="E84" s="40">
        <v>0</v>
      </c>
      <c r="F84" s="40">
        <v>0</v>
      </c>
      <c r="G84" s="40">
        <v>0</v>
      </c>
      <c r="H84" s="17"/>
      <c r="I84" s="17"/>
      <c r="J84" s="40">
        <v>0</v>
      </c>
      <c r="K84" s="40">
        <v>0</v>
      </c>
      <c r="L84" s="17"/>
      <c r="M84" s="17"/>
      <c r="N84" s="17"/>
      <c r="O84" s="17"/>
      <c r="P84" s="17"/>
      <c r="Q84" s="17"/>
    </row>
    <row r="85" spans="1:17" s="2" customFormat="1" ht="12.75" customHeight="1">
      <c r="A85" s="34"/>
      <c r="B85" s="34"/>
      <c r="C85" s="21" t="s">
        <v>79</v>
      </c>
      <c r="D85" s="40">
        <v>0</v>
      </c>
      <c r="E85" s="40">
        <v>0</v>
      </c>
      <c r="F85" s="40">
        <v>0</v>
      </c>
      <c r="G85" s="40">
        <v>0</v>
      </c>
      <c r="H85" s="17"/>
      <c r="I85" s="17"/>
      <c r="J85" s="86">
        <v>1</v>
      </c>
      <c r="K85" s="86">
        <v>15</v>
      </c>
      <c r="L85" s="17"/>
      <c r="M85" s="17"/>
      <c r="N85" s="17"/>
      <c r="O85" s="17"/>
      <c r="P85" s="17"/>
      <c r="Q85" s="17"/>
    </row>
    <row r="86" spans="1:17" s="2" customFormat="1" ht="12.75" customHeight="1">
      <c r="A86" s="34"/>
      <c r="B86" s="34"/>
      <c r="C86" s="21" t="s">
        <v>80</v>
      </c>
      <c r="D86" s="40">
        <v>0</v>
      </c>
      <c r="E86" s="40">
        <v>0</v>
      </c>
      <c r="F86" s="40">
        <v>0</v>
      </c>
      <c r="G86" s="40">
        <v>0</v>
      </c>
      <c r="H86" s="17"/>
      <c r="I86" s="17"/>
      <c r="J86" s="86">
        <v>0</v>
      </c>
      <c r="K86" s="86">
        <v>0</v>
      </c>
      <c r="L86" s="17"/>
      <c r="M86" s="17"/>
      <c r="N86" s="17"/>
      <c r="O86" s="17"/>
      <c r="P86" s="17"/>
      <c r="Q86" s="17"/>
    </row>
    <row r="87" spans="1:17" s="2" customFormat="1" ht="12.75" customHeight="1">
      <c r="A87" s="34"/>
      <c r="B87" s="34"/>
      <c r="C87" s="21" t="s">
        <v>81</v>
      </c>
      <c r="D87" s="40">
        <v>1</v>
      </c>
      <c r="E87" s="40">
        <v>7</v>
      </c>
      <c r="F87" s="40">
        <v>1</v>
      </c>
      <c r="G87" s="40">
        <v>7</v>
      </c>
      <c r="H87" s="17"/>
      <c r="I87" s="17"/>
      <c r="J87" s="40">
        <v>2</v>
      </c>
      <c r="K87" s="40">
        <v>22</v>
      </c>
      <c r="L87" s="17"/>
      <c r="M87" s="17"/>
      <c r="N87" s="17"/>
      <c r="O87" s="17"/>
      <c r="P87" s="17"/>
      <c r="Q87" s="17"/>
    </row>
    <row r="88" spans="1:17" s="2" customFormat="1" ht="12.75" customHeight="1">
      <c r="A88" s="34"/>
      <c r="B88" s="34"/>
      <c r="C88" s="21" t="s">
        <v>82</v>
      </c>
      <c r="D88" s="40">
        <v>0</v>
      </c>
      <c r="E88" s="40">
        <v>0</v>
      </c>
      <c r="F88" s="40">
        <v>0</v>
      </c>
      <c r="G88" s="40">
        <v>0</v>
      </c>
      <c r="H88" s="17"/>
      <c r="I88" s="17"/>
      <c r="J88" s="86">
        <v>0</v>
      </c>
      <c r="K88" s="86">
        <v>0</v>
      </c>
      <c r="L88" s="17"/>
      <c r="M88" s="17"/>
      <c r="N88" s="17"/>
      <c r="O88" s="17"/>
      <c r="P88" s="17"/>
      <c r="Q88" s="17"/>
    </row>
    <row r="89" spans="1:17" s="2" customFormat="1" ht="12.75" customHeight="1">
      <c r="A89" s="34"/>
      <c r="B89" s="34"/>
      <c r="C89" s="21" t="s">
        <v>83</v>
      </c>
      <c r="D89" s="64">
        <v>1</v>
      </c>
      <c r="E89" s="64">
        <v>10</v>
      </c>
      <c r="F89" s="64">
        <v>1</v>
      </c>
      <c r="G89" s="64">
        <v>10</v>
      </c>
      <c r="H89" s="17"/>
      <c r="I89" s="17"/>
      <c r="J89" s="40">
        <v>1</v>
      </c>
      <c r="K89" s="40">
        <v>12</v>
      </c>
      <c r="L89" s="17"/>
      <c r="M89" s="17"/>
      <c r="N89" s="17"/>
      <c r="O89" s="17"/>
      <c r="P89" s="17"/>
      <c r="Q89" s="17"/>
    </row>
    <row r="90" spans="1:17" s="2" customFormat="1" ht="12.75" customHeight="1">
      <c r="A90" s="34"/>
      <c r="B90" s="34"/>
      <c r="C90" s="21" t="s">
        <v>84</v>
      </c>
      <c r="D90" s="40">
        <v>0</v>
      </c>
      <c r="E90" s="40">
        <v>0</v>
      </c>
      <c r="F90" s="40">
        <v>0</v>
      </c>
      <c r="G90" s="40">
        <v>0</v>
      </c>
      <c r="H90" s="17"/>
      <c r="I90" s="17"/>
      <c r="J90" s="86">
        <v>0</v>
      </c>
      <c r="K90" s="86">
        <v>0</v>
      </c>
      <c r="L90" s="17"/>
      <c r="M90" s="17"/>
      <c r="N90" s="17"/>
      <c r="O90" s="17"/>
      <c r="P90" s="17"/>
      <c r="Q90" s="17"/>
    </row>
    <row r="91" spans="1:17" s="2" customFormat="1" ht="12.75" customHeight="1">
      <c r="A91" s="34"/>
      <c r="B91" s="34"/>
      <c r="C91" s="24" t="s">
        <v>29</v>
      </c>
      <c r="D91" s="17">
        <f>D80+D81+D82+D83+D84+D85+D86+D87+D88+D89+D90</f>
        <v>11</v>
      </c>
      <c r="E91" s="17">
        <f t="shared" ref="E91:Q91" si="6">E80+E81+E82+E83+E84+E85+E86+E87+E88+E89+E90</f>
        <v>1180.5999999999999</v>
      </c>
      <c r="F91" s="17">
        <f t="shared" si="6"/>
        <v>11</v>
      </c>
      <c r="G91" s="17">
        <f t="shared" si="6"/>
        <v>1180.5999999999999</v>
      </c>
      <c r="H91" s="17">
        <f t="shared" si="6"/>
        <v>1</v>
      </c>
      <c r="I91" s="17">
        <f t="shared" si="6"/>
        <v>5</v>
      </c>
      <c r="J91" s="17">
        <f t="shared" si="6"/>
        <v>14</v>
      </c>
      <c r="K91" s="17">
        <f t="shared" si="6"/>
        <v>353.1</v>
      </c>
      <c r="L91" s="17">
        <f t="shared" si="6"/>
        <v>0</v>
      </c>
      <c r="M91" s="17">
        <f t="shared" si="6"/>
        <v>0</v>
      </c>
      <c r="N91" s="17">
        <f t="shared" si="6"/>
        <v>0</v>
      </c>
      <c r="O91" s="17">
        <f t="shared" si="6"/>
        <v>0</v>
      </c>
      <c r="P91" s="17">
        <f t="shared" si="6"/>
        <v>0</v>
      </c>
      <c r="Q91" s="17">
        <f t="shared" si="6"/>
        <v>0</v>
      </c>
    </row>
    <row r="92" spans="1:17" s="2" customFormat="1" ht="12.75" customHeight="1">
      <c r="A92" s="34"/>
      <c r="B92" s="34"/>
      <c r="C92" s="117" t="s">
        <v>85</v>
      </c>
      <c r="D92" s="1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spans="1:17" s="2" customFormat="1" ht="12.75" customHeight="1">
      <c r="A93" s="34"/>
      <c r="B93" s="34"/>
      <c r="C93" s="21" t="s">
        <v>86</v>
      </c>
      <c r="D93" s="39">
        <v>2</v>
      </c>
      <c r="E93" s="39">
        <v>484.2</v>
      </c>
      <c r="F93" s="39">
        <v>2</v>
      </c>
      <c r="G93" s="39">
        <v>484.2</v>
      </c>
      <c r="H93" s="17">
        <v>1</v>
      </c>
      <c r="I93" s="17">
        <v>15</v>
      </c>
      <c r="J93" s="38">
        <v>1</v>
      </c>
      <c r="K93" s="38">
        <v>52</v>
      </c>
      <c r="L93" s="17"/>
      <c r="M93" s="17"/>
      <c r="N93" s="17"/>
      <c r="O93" s="17"/>
      <c r="P93" s="17"/>
      <c r="Q93" s="17"/>
    </row>
    <row r="94" spans="1:17" s="2" customFormat="1" ht="12.75" customHeight="1">
      <c r="A94" s="34"/>
      <c r="B94" s="34"/>
      <c r="C94" s="21" t="s">
        <v>87</v>
      </c>
      <c r="D94" s="38">
        <v>2</v>
      </c>
      <c r="E94" s="38">
        <v>63</v>
      </c>
      <c r="F94" s="38">
        <v>2</v>
      </c>
      <c r="G94" s="38">
        <v>63</v>
      </c>
      <c r="H94" s="17"/>
      <c r="I94" s="17"/>
      <c r="J94" s="38">
        <v>2</v>
      </c>
      <c r="K94" s="38">
        <v>54</v>
      </c>
      <c r="L94" s="17"/>
      <c r="M94" s="17"/>
      <c r="N94" s="17"/>
      <c r="O94" s="17"/>
      <c r="P94" s="17"/>
      <c r="Q94" s="17"/>
    </row>
    <row r="95" spans="1:17" s="2" customFormat="1" ht="12.75" customHeight="1">
      <c r="A95" s="34"/>
      <c r="B95" s="34"/>
      <c r="C95" s="21" t="s">
        <v>88</v>
      </c>
      <c r="D95" s="38">
        <v>0</v>
      </c>
      <c r="E95" s="38">
        <v>0</v>
      </c>
      <c r="F95" s="38">
        <v>0</v>
      </c>
      <c r="G95" s="38">
        <v>0</v>
      </c>
      <c r="H95" s="17"/>
      <c r="I95" s="17"/>
      <c r="J95" s="38">
        <v>0</v>
      </c>
      <c r="K95" s="38">
        <v>0</v>
      </c>
      <c r="L95" s="17"/>
      <c r="M95" s="17"/>
      <c r="N95" s="17"/>
      <c r="O95" s="17"/>
      <c r="P95" s="17"/>
      <c r="Q95" s="17"/>
    </row>
    <row r="96" spans="1:17" s="2" customFormat="1" ht="12.75" customHeight="1">
      <c r="A96" s="34"/>
      <c r="B96" s="34"/>
      <c r="C96" s="21" t="s">
        <v>72</v>
      </c>
      <c r="D96" s="40">
        <v>1</v>
      </c>
      <c r="E96" s="40">
        <v>4</v>
      </c>
      <c r="F96" s="40">
        <v>1</v>
      </c>
      <c r="G96" s="40">
        <v>4</v>
      </c>
      <c r="H96" s="17"/>
      <c r="I96" s="17"/>
      <c r="J96" s="40">
        <v>0</v>
      </c>
      <c r="K96" s="40">
        <v>0</v>
      </c>
      <c r="L96" s="17"/>
      <c r="M96" s="17"/>
      <c r="N96" s="17"/>
      <c r="O96" s="17"/>
      <c r="P96" s="17"/>
      <c r="Q96" s="17"/>
    </row>
    <row r="97" spans="1:17" s="2" customFormat="1" ht="12.75" customHeight="1">
      <c r="A97" s="34"/>
      <c r="B97" s="34"/>
      <c r="C97" s="21" t="s">
        <v>89</v>
      </c>
      <c r="D97" s="40">
        <v>0</v>
      </c>
      <c r="E97" s="40">
        <v>0</v>
      </c>
      <c r="F97" s="40">
        <v>0</v>
      </c>
      <c r="G97" s="40">
        <v>0</v>
      </c>
      <c r="H97" s="17"/>
      <c r="I97" s="17"/>
      <c r="J97" s="40">
        <v>0</v>
      </c>
      <c r="K97" s="40">
        <v>0</v>
      </c>
      <c r="L97" s="17"/>
      <c r="M97" s="17"/>
      <c r="N97" s="17"/>
      <c r="O97" s="17"/>
      <c r="P97" s="17"/>
      <c r="Q97" s="17"/>
    </row>
    <row r="98" spans="1:17" s="2" customFormat="1" ht="12.75" customHeight="1">
      <c r="A98" s="34"/>
      <c r="B98" s="34"/>
      <c r="C98" s="21" t="s">
        <v>90</v>
      </c>
      <c r="D98" s="40">
        <v>0</v>
      </c>
      <c r="E98" s="40">
        <v>0</v>
      </c>
      <c r="F98" s="40">
        <v>0</v>
      </c>
      <c r="G98" s="40">
        <v>0</v>
      </c>
      <c r="H98" s="17"/>
      <c r="I98" s="17"/>
      <c r="J98" s="40">
        <v>0</v>
      </c>
      <c r="K98" s="40">
        <v>0</v>
      </c>
      <c r="L98" s="17"/>
      <c r="M98" s="17"/>
      <c r="N98" s="17"/>
      <c r="O98" s="17"/>
      <c r="P98" s="17"/>
      <c r="Q98" s="17"/>
    </row>
    <row r="99" spans="1:17" s="2" customFormat="1" ht="12.75" customHeight="1">
      <c r="A99" s="34"/>
      <c r="B99" s="34"/>
      <c r="C99" s="21" t="s">
        <v>91</v>
      </c>
      <c r="D99" s="40">
        <v>0</v>
      </c>
      <c r="E99" s="40">
        <v>0</v>
      </c>
      <c r="F99" s="40">
        <v>0</v>
      </c>
      <c r="G99" s="40">
        <v>0</v>
      </c>
      <c r="H99" s="17"/>
      <c r="I99" s="17"/>
      <c r="J99" s="40">
        <v>0</v>
      </c>
      <c r="K99" s="40">
        <v>0</v>
      </c>
      <c r="L99" s="17"/>
      <c r="M99" s="17"/>
      <c r="N99" s="17"/>
      <c r="O99" s="17"/>
      <c r="P99" s="17"/>
      <c r="Q99" s="17"/>
    </row>
    <row r="100" spans="1:17" s="2" customFormat="1" ht="12.75" customHeight="1">
      <c r="A100" s="34"/>
      <c r="B100" s="34"/>
      <c r="C100" s="21" t="s">
        <v>92</v>
      </c>
      <c r="D100" s="40">
        <v>2</v>
      </c>
      <c r="E100" s="40">
        <v>92</v>
      </c>
      <c r="F100" s="40">
        <v>2</v>
      </c>
      <c r="G100" s="40">
        <v>92</v>
      </c>
      <c r="H100" s="17"/>
      <c r="I100" s="17"/>
      <c r="J100" s="40">
        <v>2</v>
      </c>
      <c r="K100" s="40">
        <v>500</v>
      </c>
      <c r="L100" s="17"/>
      <c r="M100" s="17"/>
      <c r="N100" s="17"/>
      <c r="O100" s="17"/>
      <c r="P100" s="17"/>
      <c r="Q100" s="17"/>
    </row>
    <row r="101" spans="1:17" s="2" customFormat="1" ht="12.75" customHeight="1">
      <c r="A101" s="34"/>
      <c r="B101" s="34"/>
      <c r="C101" s="21" t="s">
        <v>93</v>
      </c>
      <c r="D101" s="40">
        <v>1</v>
      </c>
      <c r="E101" s="40">
        <v>14</v>
      </c>
      <c r="F101" s="40">
        <v>1</v>
      </c>
      <c r="G101" s="40">
        <v>14</v>
      </c>
      <c r="H101" s="17"/>
      <c r="I101" s="17"/>
      <c r="J101" s="40">
        <v>1</v>
      </c>
      <c r="K101" s="40">
        <v>200</v>
      </c>
      <c r="L101" s="17"/>
      <c r="M101" s="17"/>
      <c r="N101" s="17"/>
      <c r="O101" s="17"/>
      <c r="P101" s="17"/>
      <c r="Q101" s="17"/>
    </row>
    <row r="102" spans="1:17" s="2" customFormat="1" ht="12.75" customHeight="1">
      <c r="A102" s="34"/>
      <c r="B102" s="34"/>
      <c r="C102" s="21" t="s">
        <v>29</v>
      </c>
      <c r="D102" s="17">
        <f>D93+D94+D95+D96+D97+D98+D99+D100+D101</f>
        <v>8</v>
      </c>
      <c r="E102" s="17">
        <f t="shared" ref="E102:Q102" si="7">E93+E94+E95+E96+E97+E98+E99+E100+E101</f>
        <v>657.2</v>
      </c>
      <c r="F102" s="17">
        <f t="shared" si="7"/>
        <v>8</v>
      </c>
      <c r="G102" s="17">
        <f t="shared" si="7"/>
        <v>657.2</v>
      </c>
      <c r="H102" s="17">
        <f t="shared" si="7"/>
        <v>1</v>
      </c>
      <c r="I102" s="17">
        <f t="shared" si="7"/>
        <v>15</v>
      </c>
      <c r="J102" s="17">
        <f t="shared" si="7"/>
        <v>6</v>
      </c>
      <c r="K102" s="17">
        <f t="shared" si="7"/>
        <v>806</v>
      </c>
      <c r="L102" s="17">
        <f t="shared" si="7"/>
        <v>0</v>
      </c>
      <c r="M102" s="17">
        <f t="shared" si="7"/>
        <v>0</v>
      </c>
      <c r="N102" s="17">
        <f t="shared" si="7"/>
        <v>0</v>
      </c>
      <c r="O102" s="17">
        <f t="shared" si="7"/>
        <v>0</v>
      </c>
      <c r="P102" s="17">
        <f t="shared" si="7"/>
        <v>0</v>
      </c>
      <c r="Q102" s="17">
        <f t="shared" si="7"/>
        <v>0</v>
      </c>
    </row>
    <row r="103" spans="1:17" s="2" customFormat="1" ht="12.75" customHeight="1">
      <c r="A103" s="34"/>
      <c r="B103" s="34"/>
      <c r="C103" s="117" t="s">
        <v>94</v>
      </c>
      <c r="D103" s="1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1:17" s="2" customFormat="1" ht="12.75" customHeight="1">
      <c r="A104" s="34"/>
      <c r="B104" s="34"/>
      <c r="C104" s="21" t="s">
        <v>95</v>
      </c>
      <c r="D104" s="40">
        <v>1</v>
      </c>
      <c r="E104" s="40">
        <v>45</v>
      </c>
      <c r="F104" s="40">
        <v>1</v>
      </c>
      <c r="G104" s="40">
        <v>45</v>
      </c>
      <c r="H104" s="17">
        <v>1</v>
      </c>
      <c r="I104" s="17">
        <v>15</v>
      </c>
      <c r="J104" s="37">
        <v>4</v>
      </c>
      <c r="K104" s="37">
        <v>125</v>
      </c>
      <c r="L104" s="17"/>
      <c r="M104" s="17"/>
      <c r="N104" s="17"/>
      <c r="O104" s="17"/>
      <c r="P104" s="17"/>
      <c r="Q104" s="17"/>
    </row>
    <row r="105" spans="1:17" s="2" customFormat="1" ht="12.75" customHeight="1">
      <c r="A105" s="34"/>
      <c r="B105" s="36"/>
      <c r="C105" s="21" t="s">
        <v>96</v>
      </c>
      <c r="D105" s="39">
        <v>4</v>
      </c>
      <c r="E105" s="39">
        <v>114.5</v>
      </c>
      <c r="F105" s="39">
        <v>4</v>
      </c>
      <c r="G105" s="39">
        <v>114.5</v>
      </c>
      <c r="H105" s="17"/>
      <c r="I105" s="17"/>
      <c r="J105" s="39">
        <v>4</v>
      </c>
      <c r="K105" s="39">
        <v>114.5</v>
      </c>
      <c r="L105" s="22"/>
      <c r="M105" s="17"/>
      <c r="N105" s="17"/>
      <c r="O105" s="17"/>
      <c r="P105" s="17"/>
      <c r="Q105" s="17"/>
    </row>
    <row r="106" spans="1:17" s="2" customFormat="1" ht="12.75" customHeight="1">
      <c r="A106" s="34"/>
      <c r="B106" s="34"/>
      <c r="C106" s="21" t="s">
        <v>97</v>
      </c>
      <c r="D106" s="38">
        <v>0</v>
      </c>
      <c r="E106" s="38">
        <v>0</v>
      </c>
      <c r="F106" s="38">
        <v>0</v>
      </c>
      <c r="G106" s="38">
        <v>0</v>
      </c>
      <c r="H106" s="17"/>
      <c r="I106" s="17"/>
      <c r="J106" s="85">
        <v>1</v>
      </c>
      <c r="K106" s="85">
        <v>5.5</v>
      </c>
      <c r="L106" s="17"/>
      <c r="M106" s="17"/>
      <c r="N106" s="17"/>
      <c r="O106" s="17"/>
      <c r="P106" s="17"/>
      <c r="Q106" s="17"/>
    </row>
    <row r="107" spans="1:17" s="2" customFormat="1" ht="12.75" customHeight="1">
      <c r="A107" s="34"/>
      <c r="B107" s="34"/>
      <c r="C107" s="21" t="s">
        <v>98</v>
      </c>
      <c r="D107" s="40">
        <v>3</v>
      </c>
      <c r="E107" s="40">
        <v>200</v>
      </c>
      <c r="F107" s="40">
        <v>3</v>
      </c>
      <c r="G107" s="40">
        <v>200</v>
      </c>
      <c r="H107" s="17">
        <v>1</v>
      </c>
      <c r="I107" s="17">
        <v>25</v>
      </c>
      <c r="J107" s="40">
        <v>2</v>
      </c>
      <c r="K107" s="40">
        <v>20</v>
      </c>
      <c r="L107" s="17"/>
      <c r="M107" s="17"/>
      <c r="N107" s="17"/>
      <c r="O107" s="17"/>
      <c r="P107" s="17"/>
      <c r="Q107" s="17"/>
    </row>
    <row r="108" spans="1:17" s="2" customFormat="1" ht="12.75" customHeight="1">
      <c r="A108" s="34"/>
      <c r="B108" s="34"/>
      <c r="C108" s="21" t="s">
        <v>99</v>
      </c>
      <c r="D108" s="40">
        <v>1</v>
      </c>
      <c r="E108" s="40">
        <v>15</v>
      </c>
      <c r="F108" s="40">
        <v>1</v>
      </c>
      <c r="G108" s="40">
        <v>15</v>
      </c>
      <c r="H108" s="17"/>
      <c r="I108" s="17"/>
      <c r="J108" s="37">
        <v>2</v>
      </c>
      <c r="K108" s="37">
        <v>30</v>
      </c>
      <c r="L108" s="17"/>
      <c r="M108" s="17"/>
      <c r="N108" s="17"/>
      <c r="O108" s="17"/>
      <c r="P108" s="17"/>
      <c r="Q108" s="17"/>
    </row>
    <row r="109" spans="1:17" s="2" customFormat="1" ht="12.75" customHeight="1">
      <c r="A109" s="34"/>
      <c r="B109" s="34"/>
      <c r="C109" s="21" t="s">
        <v>100</v>
      </c>
      <c r="D109" s="40">
        <v>1</v>
      </c>
      <c r="E109" s="40">
        <v>58</v>
      </c>
      <c r="F109" s="40">
        <v>1</v>
      </c>
      <c r="G109" s="40">
        <v>58</v>
      </c>
      <c r="H109" s="17"/>
      <c r="I109" s="17"/>
      <c r="J109" s="40">
        <v>2</v>
      </c>
      <c r="K109" s="40">
        <v>1400</v>
      </c>
      <c r="L109" s="17"/>
      <c r="M109" s="17"/>
      <c r="N109" s="17"/>
      <c r="O109" s="17"/>
      <c r="P109" s="17"/>
      <c r="Q109" s="17"/>
    </row>
    <row r="110" spans="1:17" s="2" customFormat="1" ht="12.75" customHeight="1">
      <c r="A110" s="34"/>
      <c r="B110" s="34"/>
      <c r="C110" s="21" t="s">
        <v>101</v>
      </c>
      <c r="D110" s="37">
        <v>2</v>
      </c>
      <c r="E110" s="37">
        <v>175</v>
      </c>
      <c r="F110" s="37">
        <v>2</v>
      </c>
      <c r="G110" s="37">
        <v>175</v>
      </c>
      <c r="H110" s="17"/>
      <c r="I110" s="17"/>
      <c r="J110" s="86">
        <v>0</v>
      </c>
      <c r="K110" s="86">
        <v>0</v>
      </c>
      <c r="L110" s="17"/>
      <c r="M110" s="17"/>
      <c r="N110" s="17"/>
      <c r="O110" s="17"/>
      <c r="P110" s="17"/>
      <c r="Q110" s="17"/>
    </row>
    <row r="111" spans="1:17" s="2" customFormat="1" ht="12.75" customHeight="1">
      <c r="A111" s="34"/>
      <c r="B111" s="34"/>
      <c r="C111" s="21" t="s">
        <v>102</v>
      </c>
      <c r="D111" s="40">
        <v>0</v>
      </c>
      <c r="E111" s="40">
        <v>0</v>
      </c>
      <c r="F111" s="40">
        <v>0</v>
      </c>
      <c r="G111" s="40">
        <v>0</v>
      </c>
      <c r="H111" s="17"/>
      <c r="I111" s="17"/>
      <c r="J111" s="86">
        <v>0</v>
      </c>
      <c r="K111" s="86">
        <v>0</v>
      </c>
      <c r="L111" s="17"/>
      <c r="M111" s="17"/>
      <c r="N111" s="17"/>
      <c r="O111" s="17"/>
      <c r="P111" s="17"/>
      <c r="Q111" s="17"/>
    </row>
    <row r="112" spans="1:17" s="2" customFormat="1" ht="12.75" customHeight="1">
      <c r="A112" s="34"/>
      <c r="B112" s="34"/>
      <c r="C112" s="21" t="s">
        <v>103</v>
      </c>
      <c r="D112" s="40">
        <v>1</v>
      </c>
      <c r="E112" s="40">
        <v>15</v>
      </c>
      <c r="F112" s="40">
        <v>1</v>
      </c>
      <c r="G112" s="40">
        <v>15</v>
      </c>
      <c r="H112" s="17">
        <v>2</v>
      </c>
      <c r="I112" s="17">
        <v>45</v>
      </c>
      <c r="J112" s="86">
        <v>0</v>
      </c>
      <c r="K112" s="86">
        <v>0</v>
      </c>
      <c r="L112" s="17"/>
      <c r="M112" s="17"/>
      <c r="N112" s="17"/>
      <c r="O112" s="17"/>
      <c r="P112" s="17"/>
      <c r="Q112" s="17"/>
    </row>
    <row r="113" spans="1:17" s="2" customFormat="1" ht="12.75" customHeight="1">
      <c r="A113" s="34"/>
      <c r="B113" s="34"/>
      <c r="C113" s="21" t="s">
        <v>104</v>
      </c>
      <c r="D113" s="40">
        <v>0</v>
      </c>
      <c r="E113" s="40">
        <v>0</v>
      </c>
      <c r="F113" s="40">
        <v>0</v>
      </c>
      <c r="G113" s="40">
        <v>0</v>
      </c>
      <c r="H113" s="17"/>
      <c r="I113" s="17"/>
      <c r="J113" s="40">
        <v>1</v>
      </c>
      <c r="K113" s="40">
        <v>5</v>
      </c>
      <c r="L113" s="17"/>
      <c r="M113" s="17"/>
      <c r="N113" s="17"/>
      <c r="O113" s="17"/>
      <c r="P113" s="17"/>
      <c r="Q113" s="17"/>
    </row>
    <row r="114" spans="1:17" s="2" customFormat="1" ht="12.75" customHeight="1">
      <c r="A114" s="34"/>
      <c r="B114" s="34"/>
      <c r="C114" s="21" t="s">
        <v>105</v>
      </c>
      <c r="D114" s="40">
        <v>0</v>
      </c>
      <c r="E114" s="40">
        <v>0</v>
      </c>
      <c r="F114" s="40">
        <v>0</v>
      </c>
      <c r="G114" s="40">
        <v>0</v>
      </c>
      <c r="H114" s="17"/>
      <c r="I114" s="17"/>
      <c r="J114" s="40">
        <v>0</v>
      </c>
      <c r="K114" s="40">
        <v>0</v>
      </c>
      <c r="L114" s="17"/>
      <c r="M114" s="17"/>
      <c r="N114" s="17"/>
      <c r="O114" s="17"/>
      <c r="P114" s="17"/>
      <c r="Q114" s="17"/>
    </row>
    <row r="115" spans="1:17" s="2" customFormat="1" ht="12.75" customHeight="1">
      <c r="A115" s="34"/>
      <c r="B115" s="34"/>
      <c r="C115" s="21" t="s">
        <v>29</v>
      </c>
      <c r="D115" s="17">
        <f>D104+D105+D106+D107+D108+D109+D110+D111+D112+D113+D114</f>
        <v>13</v>
      </c>
      <c r="E115" s="17">
        <f t="shared" ref="E115:Q115" si="8">E104+E105+E106+E107+E108+E109+E110+E111+E112+E113+E114</f>
        <v>622.5</v>
      </c>
      <c r="F115" s="17">
        <f t="shared" si="8"/>
        <v>13</v>
      </c>
      <c r="G115" s="17">
        <f t="shared" si="8"/>
        <v>622.5</v>
      </c>
      <c r="H115" s="17">
        <f t="shared" si="8"/>
        <v>4</v>
      </c>
      <c r="I115" s="17">
        <f t="shared" si="8"/>
        <v>85</v>
      </c>
      <c r="J115" s="17">
        <f t="shared" si="8"/>
        <v>16</v>
      </c>
      <c r="K115" s="17">
        <f t="shared" si="8"/>
        <v>1700</v>
      </c>
      <c r="L115" s="17">
        <f t="shared" si="8"/>
        <v>0</v>
      </c>
      <c r="M115" s="17">
        <f t="shared" si="8"/>
        <v>0</v>
      </c>
      <c r="N115" s="17">
        <f t="shared" si="8"/>
        <v>0</v>
      </c>
      <c r="O115" s="17">
        <f t="shared" si="8"/>
        <v>0</v>
      </c>
      <c r="P115" s="17">
        <f t="shared" si="8"/>
        <v>0</v>
      </c>
      <c r="Q115" s="17">
        <f t="shared" si="8"/>
        <v>0</v>
      </c>
    </row>
    <row r="116" spans="1:17" s="2" customFormat="1" ht="12.75" customHeight="1">
      <c r="A116" s="34"/>
      <c r="B116" s="34"/>
      <c r="C116" s="117" t="s">
        <v>106</v>
      </c>
      <c r="D116" s="1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</row>
    <row r="117" spans="1:17" s="2" customFormat="1" ht="12.75" customHeight="1">
      <c r="A117" s="34"/>
      <c r="B117" s="34"/>
      <c r="C117" s="25" t="s">
        <v>107</v>
      </c>
      <c r="D117" s="40">
        <v>0</v>
      </c>
      <c r="E117" s="40">
        <v>0</v>
      </c>
      <c r="F117" s="40">
        <v>0</v>
      </c>
      <c r="G117" s="40">
        <v>0</v>
      </c>
      <c r="H117" s="17"/>
      <c r="I117" s="17"/>
      <c r="J117" s="40">
        <v>1</v>
      </c>
      <c r="K117" s="40">
        <v>270</v>
      </c>
      <c r="L117" s="17"/>
      <c r="M117" s="17"/>
      <c r="N117" s="17"/>
      <c r="O117" s="17"/>
      <c r="P117" s="17"/>
      <c r="Q117" s="17"/>
    </row>
    <row r="118" spans="1:17" s="2" customFormat="1" ht="12.75" customHeight="1">
      <c r="A118" s="34"/>
      <c r="B118" s="34"/>
      <c r="C118" s="25" t="s">
        <v>108</v>
      </c>
      <c r="D118" s="38">
        <v>0</v>
      </c>
      <c r="E118" s="38">
        <v>0</v>
      </c>
      <c r="F118" s="38">
        <v>0</v>
      </c>
      <c r="G118" s="38">
        <v>0</v>
      </c>
      <c r="H118" s="17"/>
      <c r="I118" s="17"/>
      <c r="J118" s="38">
        <v>0</v>
      </c>
      <c r="K118" s="38">
        <v>0</v>
      </c>
      <c r="L118" s="17"/>
      <c r="M118" s="17"/>
      <c r="N118" s="17"/>
      <c r="O118" s="17"/>
      <c r="P118" s="17"/>
      <c r="Q118" s="17"/>
    </row>
    <row r="119" spans="1:17" s="2" customFormat="1" ht="12.75" customHeight="1">
      <c r="A119" s="34"/>
      <c r="B119" s="34"/>
      <c r="C119" s="25" t="s">
        <v>109</v>
      </c>
      <c r="D119" s="38">
        <v>1</v>
      </c>
      <c r="E119" s="38">
        <v>20</v>
      </c>
      <c r="F119" s="38">
        <v>1</v>
      </c>
      <c r="G119" s="38">
        <v>20</v>
      </c>
      <c r="H119" s="17"/>
      <c r="I119" s="17"/>
      <c r="J119" s="38">
        <v>1</v>
      </c>
      <c r="K119" s="38">
        <v>20</v>
      </c>
      <c r="L119" s="17"/>
      <c r="M119" s="17"/>
      <c r="N119" s="17"/>
      <c r="O119" s="17"/>
      <c r="P119" s="17"/>
      <c r="Q119" s="17"/>
    </row>
    <row r="120" spans="1:17" s="2" customFormat="1" ht="12.75" customHeight="1">
      <c r="A120" s="34"/>
      <c r="B120" s="34"/>
      <c r="C120" s="25" t="s">
        <v>110</v>
      </c>
      <c r="D120" s="40">
        <v>3</v>
      </c>
      <c r="E120" s="40">
        <v>583</v>
      </c>
      <c r="F120" s="40">
        <v>3</v>
      </c>
      <c r="G120" s="40">
        <v>583</v>
      </c>
      <c r="H120" s="17"/>
      <c r="I120" s="17"/>
      <c r="J120" s="40">
        <v>1</v>
      </c>
      <c r="K120" s="40">
        <v>15</v>
      </c>
      <c r="L120" s="17"/>
      <c r="M120" s="17"/>
      <c r="N120" s="17"/>
      <c r="O120" s="17"/>
      <c r="P120" s="17"/>
      <c r="Q120" s="17"/>
    </row>
    <row r="121" spans="1:17" s="2" customFormat="1" ht="12.75" customHeight="1">
      <c r="A121" s="34"/>
      <c r="B121" s="34"/>
      <c r="C121" s="25" t="s">
        <v>111</v>
      </c>
      <c r="D121" s="40">
        <v>0</v>
      </c>
      <c r="E121" s="40">
        <v>0</v>
      </c>
      <c r="F121" s="40">
        <v>0</v>
      </c>
      <c r="G121" s="40">
        <v>0</v>
      </c>
      <c r="H121" s="17"/>
      <c r="I121" s="17"/>
      <c r="J121" s="40">
        <v>1</v>
      </c>
      <c r="K121" s="40">
        <v>114</v>
      </c>
      <c r="L121" s="17"/>
      <c r="M121" s="17"/>
      <c r="N121" s="17"/>
      <c r="O121" s="17"/>
      <c r="P121" s="17"/>
      <c r="Q121" s="17"/>
    </row>
    <row r="122" spans="1:17" s="2" customFormat="1" ht="12.75" customHeight="1">
      <c r="A122" s="34"/>
      <c r="B122" s="34"/>
      <c r="C122" s="25" t="s">
        <v>112</v>
      </c>
      <c r="D122" s="40">
        <v>1</v>
      </c>
      <c r="E122" s="40">
        <v>12</v>
      </c>
      <c r="F122" s="40">
        <v>1</v>
      </c>
      <c r="G122" s="40">
        <v>12</v>
      </c>
      <c r="H122" s="17"/>
      <c r="I122" s="17"/>
      <c r="J122" s="40">
        <v>1</v>
      </c>
      <c r="K122" s="40">
        <v>12</v>
      </c>
      <c r="L122" s="17"/>
      <c r="M122" s="17"/>
      <c r="N122" s="17"/>
      <c r="O122" s="17"/>
      <c r="P122" s="17"/>
      <c r="Q122" s="17"/>
    </row>
    <row r="123" spans="1:17" ht="12.75" customHeight="1">
      <c r="A123" s="20"/>
      <c r="B123" s="34"/>
      <c r="C123" s="25" t="s">
        <v>113</v>
      </c>
      <c r="D123" s="40">
        <v>0</v>
      </c>
      <c r="E123" s="40">
        <v>0</v>
      </c>
      <c r="F123" s="40">
        <v>0</v>
      </c>
      <c r="G123" s="40">
        <v>0</v>
      </c>
      <c r="H123" s="17"/>
      <c r="I123" s="17"/>
      <c r="J123" s="40">
        <v>0</v>
      </c>
      <c r="K123" s="40">
        <v>0</v>
      </c>
      <c r="L123" s="18"/>
      <c r="M123" s="18"/>
      <c r="N123" s="18"/>
      <c r="O123" s="18"/>
      <c r="P123" s="18"/>
      <c r="Q123" s="18"/>
    </row>
    <row r="124" spans="1:17" ht="12.75" customHeight="1">
      <c r="A124" s="20"/>
      <c r="B124" s="34"/>
      <c r="C124" s="25" t="s">
        <v>114</v>
      </c>
      <c r="D124" s="40">
        <v>0</v>
      </c>
      <c r="E124" s="40">
        <v>0</v>
      </c>
      <c r="F124" s="40">
        <v>0</v>
      </c>
      <c r="G124" s="40">
        <v>0</v>
      </c>
      <c r="H124" s="17"/>
      <c r="I124" s="17"/>
      <c r="J124" s="40">
        <v>0</v>
      </c>
      <c r="K124" s="40">
        <v>0</v>
      </c>
      <c r="L124" s="18"/>
      <c r="M124" s="18"/>
      <c r="N124" s="18"/>
      <c r="O124" s="18"/>
      <c r="P124" s="18"/>
      <c r="Q124" s="18"/>
    </row>
    <row r="125" spans="1:17" ht="12.75" customHeight="1">
      <c r="A125" s="20"/>
      <c r="B125" s="34"/>
      <c r="C125" s="25" t="s">
        <v>115</v>
      </c>
      <c r="D125" s="40">
        <v>1</v>
      </c>
      <c r="E125" s="40">
        <v>4</v>
      </c>
      <c r="F125" s="40">
        <v>1</v>
      </c>
      <c r="G125" s="40">
        <v>4</v>
      </c>
      <c r="H125" s="17"/>
      <c r="I125" s="17"/>
      <c r="J125" s="40">
        <v>0</v>
      </c>
      <c r="K125" s="40">
        <v>0</v>
      </c>
      <c r="L125" s="18"/>
      <c r="M125" s="18"/>
      <c r="N125" s="18"/>
      <c r="O125" s="18"/>
      <c r="P125" s="18"/>
      <c r="Q125" s="18"/>
    </row>
    <row r="126" spans="1:17" ht="12.75" customHeight="1">
      <c r="A126" s="20"/>
      <c r="B126" s="34"/>
      <c r="C126" s="25" t="s">
        <v>116</v>
      </c>
      <c r="D126" s="40">
        <v>0</v>
      </c>
      <c r="E126" s="40">
        <v>0</v>
      </c>
      <c r="F126" s="40">
        <v>0</v>
      </c>
      <c r="G126" s="40">
        <v>0</v>
      </c>
      <c r="H126" s="17"/>
      <c r="I126" s="17"/>
      <c r="J126" s="40">
        <v>0</v>
      </c>
      <c r="K126" s="40">
        <v>0</v>
      </c>
      <c r="L126" s="18"/>
      <c r="M126" s="18"/>
      <c r="N126" s="18"/>
      <c r="O126" s="18"/>
      <c r="P126" s="18"/>
      <c r="Q126" s="18"/>
    </row>
    <row r="127" spans="1:17" ht="12.75" customHeight="1">
      <c r="A127" s="20"/>
      <c r="B127" s="34"/>
      <c r="C127" s="26" t="s">
        <v>117</v>
      </c>
      <c r="D127" s="37">
        <v>1</v>
      </c>
      <c r="E127" s="37">
        <v>15</v>
      </c>
      <c r="F127" s="37">
        <v>1</v>
      </c>
      <c r="G127" s="37">
        <v>15</v>
      </c>
      <c r="H127" s="17"/>
      <c r="I127" s="17"/>
      <c r="J127" s="40">
        <v>0</v>
      </c>
      <c r="K127" s="40">
        <v>0</v>
      </c>
      <c r="L127" s="18"/>
      <c r="M127" s="18"/>
      <c r="N127" s="18"/>
      <c r="O127" s="18"/>
      <c r="P127" s="18"/>
      <c r="Q127" s="18"/>
    </row>
    <row r="128" spans="1:17" ht="12.75" customHeight="1">
      <c r="A128" s="20"/>
      <c r="B128" s="34"/>
      <c r="C128" s="25" t="s">
        <v>118</v>
      </c>
      <c r="D128" s="40">
        <v>0</v>
      </c>
      <c r="E128" s="40">
        <v>0</v>
      </c>
      <c r="F128" s="40">
        <v>0</v>
      </c>
      <c r="G128" s="40">
        <v>0</v>
      </c>
      <c r="H128" s="17"/>
      <c r="I128" s="17"/>
      <c r="J128" s="40">
        <v>0</v>
      </c>
      <c r="K128" s="40">
        <v>0</v>
      </c>
      <c r="L128" s="18"/>
      <c r="M128" s="18"/>
      <c r="N128" s="18"/>
      <c r="O128" s="18"/>
      <c r="P128" s="18"/>
      <c r="Q128" s="18"/>
    </row>
    <row r="129" spans="1:17" ht="12.75" customHeight="1">
      <c r="A129" s="20"/>
      <c r="B129" s="34"/>
      <c r="C129" s="24" t="s">
        <v>29</v>
      </c>
      <c r="D129" s="17">
        <f>D117+D118+D119+D120+D121+D122+D123+D124+D125+D126+D127+D128</f>
        <v>7</v>
      </c>
      <c r="E129" s="17">
        <f t="shared" ref="E129:Q129" si="9">E117+E118+E119+E120+E121+E122+E123+E124+E125+E126+E127+E128</f>
        <v>634</v>
      </c>
      <c r="F129" s="17">
        <f t="shared" si="9"/>
        <v>7</v>
      </c>
      <c r="G129" s="17">
        <f t="shared" si="9"/>
        <v>634</v>
      </c>
      <c r="H129" s="17">
        <f t="shared" si="9"/>
        <v>0</v>
      </c>
      <c r="I129" s="17">
        <f t="shared" si="9"/>
        <v>0</v>
      </c>
      <c r="J129" s="17">
        <f t="shared" si="9"/>
        <v>5</v>
      </c>
      <c r="K129" s="17">
        <f t="shared" si="9"/>
        <v>431</v>
      </c>
      <c r="L129" s="18">
        <f t="shared" si="9"/>
        <v>0</v>
      </c>
      <c r="M129" s="18">
        <f t="shared" si="9"/>
        <v>0</v>
      </c>
      <c r="N129" s="18">
        <f t="shared" si="9"/>
        <v>0</v>
      </c>
      <c r="O129" s="18">
        <f t="shared" si="9"/>
        <v>0</v>
      </c>
      <c r="P129" s="18">
        <f t="shared" si="9"/>
        <v>0</v>
      </c>
      <c r="Q129" s="18">
        <f t="shared" si="9"/>
        <v>0</v>
      </c>
    </row>
    <row r="130" spans="1:17" ht="25.5" customHeight="1">
      <c r="A130" s="27"/>
      <c r="B130" s="48"/>
      <c r="C130" s="49" t="s">
        <v>119</v>
      </c>
      <c r="D130" s="28">
        <f>D30+D38+D52+D63+D70+D78+D91+D102+D115+D129</f>
        <v>111</v>
      </c>
      <c r="E130" s="28">
        <f t="shared" ref="E130:Q130" si="10">E30+E38+E52+E63+E70+E78+E91+E102+E115+E129</f>
        <v>11873.9</v>
      </c>
      <c r="F130" s="28">
        <f t="shared" si="10"/>
        <v>111</v>
      </c>
      <c r="G130" s="28">
        <f t="shared" si="10"/>
        <v>11873.9</v>
      </c>
      <c r="H130" s="28">
        <f t="shared" si="10"/>
        <v>16</v>
      </c>
      <c r="I130" s="28">
        <f t="shared" si="10"/>
        <v>1212.8</v>
      </c>
      <c r="J130" s="28">
        <f t="shared" si="10"/>
        <v>111</v>
      </c>
      <c r="K130" s="28">
        <f t="shared" si="10"/>
        <v>9140.7099999999991</v>
      </c>
      <c r="L130" s="29">
        <f t="shared" si="10"/>
        <v>0</v>
      </c>
      <c r="M130" s="29">
        <f t="shared" si="10"/>
        <v>0</v>
      </c>
      <c r="N130" s="29">
        <f t="shared" si="10"/>
        <v>0</v>
      </c>
      <c r="O130" s="29">
        <f t="shared" si="10"/>
        <v>0</v>
      </c>
      <c r="P130" s="29">
        <f t="shared" si="10"/>
        <v>0</v>
      </c>
      <c r="Q130" s="29">
        <f t="shared" si="10"/>
        <v>0</v>
      </c>
    </row>
    <row r="131" spans="1:17" s="2" customFormat="1">
      <c r="A131" s="51" t="s">
        <v>120</v>
      </c>
      <c r="B131" s="92" t="s">
        <v>121</v>
      </c>
      <c r="C131" s="93"/>
      <c r="D131" s="30">
        <f t="shared" ref="D131:Q131" si="11">SUM(D130:D130)</f>
        <v>111</v>
      </c>
      <c r="E131" s="31">
        <f t="shared" si="11"/>
        <v>11873.9</v>
      </c>
      <c r="F131" s="30">
        <f t="shared" si="11"/>
        <v>111</v>
      </c>
      <c r="G131" s="31">
        <f t="shared" si="11"/>
        <v>11873.9</v>
      </c>
      <c r="H131" s="30">
        <f t="shared" si="11"/>
        <v>16</v>
      </c>
      <c r="I131" s="31">
        <f t="shared" si="11"/>
        <v>1212.8</v>
      </c>
      <c r="J131" s="30">
        <f t="shared" si="11"/>
        <v>111</v>
      </c>
      <c r="K131" s="31">
        <f t="shared" si="11"/>
        <v>9140.7099999999991</v>
      </c>
      <c r="L131" s="30">
        <f t="shared" si="11"/>
        <v>0</v>
      </c>
      <c r="M131" s="31">
        <f t="shared" si="11"/>
        <v>0</v>
      </c>
      <c r="N131" s="30">
        <f t="shared" si="11"/>
        <v>0</v>
      </c>
      <c r="O131" s="31">
        <f t="shared" si="11"/>
        <v>0</v>
      </c>
      <c r="P131" s="30">
        <f t="shared" si="11"/>
        <v>0</v>
      </c>
      <c r="Q131" s="31">
        <f t="shared" si="11"/>
        <v>0</v>
      </c>
    </row>
    <row r="136" spans="1:17">
      <c r="F136" s="9"/>
      <c r="K136" s="41"/>
    </row>
    <row r="138" spans="1:17">
      <c r="F138" s="41"/>
    </row>
  </sheetData>
  <autoFilter ref="C21:C131"/>
  <mergeCells count="36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37"/>
  <sheetViews>
    <sheetView topLeftCell="B85" zoomScale="85" zoomScaleNormal="85" workbookViewId="0">
      <selection activeCell="L111" sqref="L111"/>
    </sheetView>
  </sheetViews>
  <sheetFormatPr defaultRowHeight="12.75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>
      <c r="I1" s="116"/>
      <c r="J1" s="116"/>
      <c r="K1" s="116"/>
      <c r="L1" s="116"/>
      <c r="M1" s="3" t="s">
        <v>0</v>
      </c>
      <c r="N1" s="3"/>
    </row>
    <row r="2" spans="2:15" ht="15.75">
      <c r="B2" s="1" t="s">
        <v>1</v>
      </c>
      <c r="I2" s="116"/>
      <c r="J2" s="116"/>
      <c r="K2" s="116"/>
      <c r="L2" s="116"/>
      <c r="M2" s="3" t="s">
        <v>2</v>
      </c>
      <c r="N2" s="3"/>
      <c r="O2" s="3"/>
    </row>
    <row r="3" spans="2:15" ht="15.75">
      <c r="I3" s="116"/>
      <c r="J3" s="116"/>
      <c r="K3" s="116"/>
      <c r="L3" s="116"/>
      <c r="M3" s="3" t="s">
        <v>3</v>
      </c>
      <c r="N3" s="3"/>
      <c r="O3" s="3"/>
    </row>
    <row r="4" spans="2:15" ht="15.75">
      <c r="I4" s="5"/>
      <c r="J4" s="5"/>
      <c r="K4" s="5"/>
      <c r="L4" s="5"/>
      <c r="M4" s="3" t="s">
        <v>4</v>
      </c>
      <c r="N4" s="3"/>
      <c r="O4" s="3"/>
    </row>
    <row r="5" spans="2:15" ht="15.75">
      <c r="I5" s="116"/>
      <c r="J5" s="116"/>
      <c r="K5" s="116"/>
      <c r="L5" s="116"/>
      <c r="M5" s="3" t="s">
        <v>5</v>
      </c>
      <c r="N5" s="3"/>
      <c r="O5" s="3"/>
    </row>
    <row r="6" spans="2:15" ht="15.75">
      <c r="I6" s="116"/>
      <c r="J6" s="116"/>
      <c r="K6" s="116"/>
      <c r="L6" s="116"/>
      <c r="O6" s="3"/>
    </row>
    <row r="7" spans="2:15" ht="15.75">
      <c r="I7" s="116"/>
      <c r="J7" s="116"/>
      <c r="K7" s="116"/>
      <c r="L7" s="116"/>
    </row>
    <row r="8" spans="2:15" ht="15.75">
      <c r="I8" s="5"/>
      <c r="J8" s="5"/>
      <c r="K8" s="5"/>
    </row>
    <row r="9" spans="2:15" ht="12.75" customHeight="1"/>
    <row r="10" spans="2:15" ht="12.75" customHeight="1"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</row>
    <row r="11" spans="2:15" ht="15.75"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</row>
    <row r="12" spans="2:15" ht="15.75">
      <c r="B12" s="6"/>
      <c r="C12" s="6"/>
      <c r="D12" s="6"/>
      <c r="E12" s="6"/>
      <c r="F12" s="6"/>
      <c r="G12" s="6"/>
      <c r="H12" s="6"/>
      <c r="I12" s="6"/>
      <c r="J12" s="6"/>
      <c r="K12" s="32"/>
      <c r="L12" s="9"/>
      <c r="M12" s="9"/>
    </row>
    <row r="13" spans="2:15" ht="13.5" thickBot="1"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</row>
    <row r="14" spans="2:15" ht="16.5" thickBot="1">
      <c r="B14" s="113" t="s">
        <v>123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5"/>
    </row>
    <row r="15" spans="2:15"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</row>
    <row r="16" spans="2:1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8" spans="1:17" ht="13.5" thickBot="1"/>
    <row r="19" spans="1:17" ht="127.5" customHeight="1" thickTop="1" thickBot="1">
      <c r="A19" s="11" t="s">
        <v>6</v>
      </c>
      <c r="B19" s="11" t="s">
        <v>7</v>
      </c>
      <c r="C19" s="12" t="s">
        <v>8</v>
      </c>
      <c r="D19" s="108" t="s">
        <v>9</v>
      </c>
      <c r="E19" s="108"/>
      <c r="F19" s="121" t="s">
        <v>10</v>
      </c>
      <c r="G19" s="121"/>
      <c r="H19" s="99" t="s">
        <v>11</v>
      </c>
      <c r="I19" s="100"/>
      <c r="J19" s="99" t="s">
        <v>12</v>
      </c>
      <c r="K19" s="100"/>
      <c r="L19" s="99" t="s">
        <v>13</v>
      </c>
      <c r="M19" s="100"/>
      <c r="N19" s="99" t="s">
        <v>14</v>
      </c>
      <c r="O19" s="100"/>
      <c r="P19" s="99" t="s">
        <v>15</v>
      </c>
      <c r="Q19" s="100"/>
    </row>
    <row r="20" spans="1:17" ht="13.5" thickTop="1">
      <c r="A20" s="13">
        <v>1</v>
      </c>
      <c r="B20" s="14">
        <v>2</v>
      </c>
      <c r="C20" s="15">
        <v>3</v>
      </c>
      <c r="D20" s="118">
        <v>4</v>
      </c>
      <c r="E20" s="119"/>
      <c r="F20" s="120">
        <v>5</v>
      </c>
      <c r="G20" s="107"/>
      <c r="H20" s="106">
        <v>6</v>
      </c>
      <c r="I20" s="107"/>
      <c r="J20" s="106">
        <v>7</v>
      </c>
      <c r="K20" s="107"/>
      <c r="L20" s="106">
        <v>8</v>
      </c>
      <c r="M20" s="107"/>
      <c r="N20" s="106">
        <v>9</v>
      </c>
      <c r="O20" s="107"/>
      <c r="P20" s="106">
        <v>10</v>
      </c>
      <c r="Q20" s="107"/>
    </row>
    <row r="21" spans="1:17" ht="12.75" customHeight="1">
      <c r="A21" s="16"/>
      <c r="B21" s="16"/>
      <c r="C21" s="16"/>
      <c r="D21" s="18" t="s">
        <v>16</v>
      </c>
      <c r="E21" s="18" t="s">
        <v>17</v>
      </c>
      <c r="F21" s="18" t="s">
        <v>16</v>
      </c>
      <c r="G21" s="18" t="s">
        <v>17</v>
      </c>
      <c r="H21" s="18" t="s">
        <v>16</v>
      </c>
      <c r="I21" s="18" t="s">
        <v>17</v>
      </c>
      <c r="J21" s="18" t="s">
        <v>16</v>
      </c>
      <c r="K21" s="18" t="s">
        <v>17</v>
      </c>
      <c r="L21" s="18" t="s">
        <v>16</v>
      </c>
      <c r="M21" s="18" t="s">
        <v>18</v>
      </c>
      <c r="N21" s="18" t="s">
        <v>16</v>
      </c>
      <c r="O21" s="18" t="s">
        <v>18</v>
      </c>
      <c r="P21" s="18" t="s">
        <v>16</v>
      </c>
      <c r="Q21" s="18" t="s">
        <v>18</v>
      </c>
    </row>
    <row r="22" spans="1:17" ht="28.5" customHeight="1">
      <c r="A22" s="19" t="s">
        <v>19</v>
      </c>
      <c r="B22" s="47" t="s">
        <v>20</v>
      </c>
      <c r="C22" s="97" t="s">
        <v>21</v>
      </c>
      <c r="D22" s="98"/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8"/>
      <c r="P22" s="18"/>
      <c r="Q22" s="18"/>
    </row>
    <row r="23" spans="1:17" ht="12.75" customHeight="1">
      <c r="A23" s="20"/>
      <c r="B23" s="34"/>
      <c r="C23" s="21" t="s">
        <v>22</v>
      </c>
      <c r="D23" s="60">
        <v>44</v>
      </c>
      <c r="E23" s="60">
        <v>195.05</v>
      </c>
      <c r="F23" s="60">
        <v>44</v>
      </c>
      <c r="G23" s="60">
        <v>195.05</v>
      </c>
      <c r="H23" s="63"/>
      <c r="I23" s="63"/>
      <c r="J23" s="60">
        <v>39</v>
      </c>
      <c r="K23" s="60">
        <v>163.15</v>
      </c>
      <c r="L23" s="18"/>
      <c r="M23" s="18"/>
      <c r="N23" s="18"/>
      <c r="O23" s="18"/>
      <c r="P23" s="18"/>
      <c r="Q23" s="18"/>
    </row>
    <row r="24" spans="1:17" ht="12.75" customHeight="1">
      <c r="A24" s="20"/>
      <c r="B24" s="34"/>
      <c r="C24" s="21" t="s">
        <v>23</v>
      </c>
      <c r="D24" s="56"/>
      <c r="E24" s="56"/>
      <c r="F24" s="56"/>
      <c r="G24" s="56"/>
      <c r="H24" s="63"/>
      <c r="I24" s="63"/>
      <c r="J24" s="56"/>
      <c r="K24" s="56"/>
      <c r="L24" s="18"/>
      <c r="M24" s="18"/>
      <c r="N24" s="18"/>
      <c r="O24" s="18"/>
      <c r="P24" s="18"/>
      <c r="Q24" s="18"/>
    </row>
    <row r="25" spans="1:17" ht="12.75" customHeight="1">
      <c r="A25" s="20"/>
      <c r="B25" s="34"/>
      <c r="C25" s="21" t="s">
        <v>24</v>
      </c>
      <c r="D25" s="56"/>
      <c r="E25" s="56"/>
      <c r="F25" s="56"/>
      <c r="G25" s="56"/>
      <c r="H25" s="63"/>
      <c r="I25" s="63"/>
      <c r="J25" s="56"/>
      <c r="K25" s="56"/>
      <c r="L25" s="18"/>
      <c r="M25" s="18"/>
      <c r="N25" s="18"/>
      <c r="O25" s="18"/>
      <c r="P25" s="18"/>
      <c r="Q25" s="18"/>
    </row>
    <row r="26" spans="1:17" ht="12.75" customHeight="1">
      <c r="A26" s="20"/>
      <c r="B26" s="34"/>
      <c r="C26" s="21" t="s">
        <v>25</v>
      </c>
      <c r="D26" s="56"/>
      <c r="E26" s="56"/>
      <c r="F26" s="56"/>
      <c r="G26" s="56"/>
      <c r="H26" s="63"/>
      <c r="I26" s="63"/>
      <c r="J26" s="56"/>
      <c r="K26" s="56"/>
      <c r="L26" s="18"/>
      <c r="M26" s="18"/>
      <c r="N26" s="18"/>
      <c r="O26" s="18"/>
      <c r="P26" s="18"/>
      <c r="Q26" s="18"/>
    </row>
    <row r="27" spans="1:17" ht="12.75" customHeight="1">
      <c r="A27" s="20"/>
      <c r="B27" s="34"/>
      <c r="C27" s="21" t="s">
        <v>26</v>
      </c>
      <c r="D27" s="56"/>
      <c r="E27" s="56"/>
      <c r="F27" s="56"/>
      <c r="G27" s="56"/>
      <c r="H27" s="63"/>
      <c r="I27" s="63"/>
      <c r="J27" s="56"/>
      <c r="K27" s="56"/>
      <c r="L27" s="18"/>
      <c r="M27" s="18"/>
      <c r="N27" s="18"/>
      <c r="O27" s="18"/>
      <c r="P27" s="18"/>
      <c r="Q27" s="18"/>
    </row>
    <row r="28" spans="1:17" ht="12.75" customHeight="1">
      <c r="A28" s="20"/>
      <c r="B28" s="34"/>
      <c r="C28" s="21" t="s">
        <v>27</v>
      </c>
      <c r="D28" s="60">
        <v>5</v>
      </c>
      <c r="E28" s="60">
        <v>46</v>
      </c>
      <c r="F28" s="60">
        <v>5</v>
      </c>
      <c r="G28" s="60">
        <v>46</v>
      </c>
      <c r="H28" s="63"/>
      <c r="I28" s="63"/>
      <c r="J28" s="60">
        <v>2</v>
      </c>
      <c r="K28" s="60">
        <v>7</v>
      </c>
      <c r="L28" s="18"/>
      <c r="M28" s="18"/>
      <c r="N28" s="18"/>
      <c r="O28" s="18"/>
      <c r="P28" s="18"/>
      <c r="Q28" s="18"/>
    </row>
    <row r="29" spans="1:17" ht="12.75" customHeight="1">
      <c r="A29" s="20"/>
      <c r="B29" s="34"/>
      <c r="C29" s="21" t="s">
        <v>28</v>
      </c>
      <c r="D29" s="60">
        <v>83</v>
      </c>
      <c r="E29" s="60">
        <v>389.63</v>
      </c>
      <c r="F29" s="60">
        <v>83</v>
      </c>
      <c r="G29" s="60">
        <v>389.63</v>
      </c>
      <c r="H29" s="63"/>
      <c r="I29" s="63"/>
      <c r="J29" s="60">
        <v>63</v>
      </c>
      <c r="K29" s="60">
        <v>273.48</v>
      </c>
      <c r="L29" s="18"/>
      <c r="M29" s="18"/>
      <c r="N29" s="18"/>
      <c r="O29" s="18"/>
      <c r="P29" s="18"/>
      <c r="Q29" s="18"/>
    </row>
    <row r="30" spans="1:17" ht="12.75" customHeight="1">
      <c r="A30" s="20"/>
      <c r="B30" s="34"/>
      <c r="C30" s="24" t="s">
        <v>29</v>
      </c>
      <c r="D30" s="59">
        <f>D23+D24+D25+D26+D27+D28+D29</f>
        <v>132</v>
      </c>
      <c r="E30" s="59">
        <f t="shared" ref="E30:Q30" si="0">E23+E24+E25+E26+E27+E28+E29</f>
        <v>630.68000000000006</v>
      </c>
      <c r="F30" s="59">
        <f t="shared" si="0"/>
        <v>132</v>
      </c>
      <c r="G30" s="59">
        <f t="shared" si="0"/>
        <v>630.68000000000006</v>
      </c>
      <c r="H30" s="59">
        <f t="shared" si="0"/>
        <v>0</v>
      </c>
      <c r="I30" s="59">
        <f t="shared" si="0"/>
        <v>0</v>
      </c>
      <c r="J30" s="59">
        <f t="shared" si="0"/>
        <v>104</v>
      </c>
      <c r="K30" s="59">
        <f t="shared" si="0"/>
        <v>443.63</v>
      </c>
      <c r="L30" s="18">
        <f t="shared" si="0"/>
        <v>0</v>
      </c>
      <c r="M30" s="18">
        <f t="shared" si="0"/>
        <v>0</v>
      </c>
      <c r="N30" s="18">
        <f t="shared" si="0"/>
        <v>0</v>
      </c>
      <c r="O30" s="18">
        <f t="shared" si="0"/>
        <v>0</v>
      </c>
      <c r="P30" s="18">
        <f t="shared" si="0"/>
        <v>0</v>
      </c>
      <c r="Q30" s="18">
        <f t="shared" si="0"/>
        <v>0</v>
      </c>
    </row>
    <row r="31" spans="1:17" ht="12.75" customHeight="1">
      <c r="A31" s="20"/>
      <c r="B31" s="34"/>
      <c r="C31" s="117" t="s">
        <v>30</v>
      </c>
      <c r="D31" s="117"/>
      <c r="E31" s="17"/>
      <c r="F31" s="17"/>
      <c r="G31" s="17"/>
      <c r="H31" s="17"/>
      <c r="I31" s="17"/>
      <c r="J31" s="17"/>
      <c r="K31" s="17"/>
      <c r="L31" s="18"/>
      <c r="M31" s="18"/>
      <c r="N31" s="18"/>
      <c r="O31" s="18"/>
      <c r="P31" s="18"/>
      <c r="Q31" s="18"/>
    </row>
    <row r="32" spans="1:17" ht="12.75" customHeight="1">
      <c r="A32" s="20"/>
      <c r="B32" s="34"/>
      <c r="C32" s="21" t="s">
        <v>31</v>
      </c>
      <c r="D32" s="65">
        <v>14</v>
      </c>
      <c r="E32" s="65">
        <v>108.58</v>
      </c>
      <c r="F32" s="65">
        <v>9</v>
      </c>
      <c r="G32" s="72">
        <v>74.5</v>
      </c>
      <c r="H32" s="57"/>
      <c r="I32" s="57"/>
      <c r="J32" s="66">
        <v>14</v>
      </c>
      <c r="K32" s="67">
        <v>76.48</v>
      </c>
      <c r="L32" s="18"/>
      <c r="M32" s="18"/>
      <c r="N32" s="18"/>
      <c r="O32" s="18"/>
      <c r="P32" s="18"/>
      <c r="Q32" s="18"/>
    </row>
    <row r="33" spans="1:17" ht="12.75" customHeight="1">
      <c r="A33" s="20"/>
      <c r="B33" s="34"/>
      <c r="C33" s="21" t="s">
        <v>32</v>
      </c>
      <c r="D33" s="65">
        <v>1</v>
      </c>
      <c r="E33" s="65">
        <v>2</v>
      </c>
      <c r="F33" s="65"/>
      <c r="G33" s="65"/>
      <c r="H33" s="57"/>
      <c r="I33" s="57"/>
      <c r="J33" s="66">
        <v>1</v>
      </c>
      <c r="K33" s="67">
        <v>4.5</v>
      </c>
      <c r="L33" s="18"/>
      <c r="M33" s="18"/>
      <c r="N33" s="18"/>
      <c r="O33" s="18"/>
      <c r="P33" s="18"/>
      <c r="Q33" s="18"/>
    </row>
    <row r="34" spans="1:17" ht="12.75" customHeight="1">
      <c r="A34" s="20"/>
      <c r="B34" s="34"/>
      <c r="C34" s="21" t="s">
        <v>33</v>
      </c>
      <c r="D34" s="65">
        <v>26</v>
      </c>
      <c r="E34" s="65">
        <v>258.68</v>
      </c>
      <c r="F34" s="65">
        <v>19</v>
      </c>
      <c r="G34" s="72">
        <v>198.5</v>
      </c>
      <c r="H34" s="57"/>
      <c r="I34" s="57"/>
      <c r="J34" s="90">
        <v>26</v>
      </c>
      <c r="K34" s="91">
        <v>169.45</v>
      </c>
      <c r="L34" s="33"/>
      <c r="M34" s="18"/>
      <c r="N34" s="18"/>
      <c r="O34" s="18"/>
      <c r="P34" s="18"/>
      <c r="Q34" s="18"/>
    </row>
    <row r="35" spans="1:17" ht="12.75" customHeight="1">
      <c r="A35" s="20"/>
      <c r="B35" s="34"/>
      <c r="C35" s="21" t="s">
        <v>34</v>
      </c>
      <c r="D35" s="65">
        <v>6</v>
      </c>
      <c r="E35" s="65">
        <v>28.74</v>
      </c>
      <c r="F35" s="65">
        <v>6</v>
      </c>
      <c r="G35" s="65">
        <v>28.74</v>
      </c>
      <c r="H35" s="57"/>
      <c r="I35" s="57"/>
      <c r="J35" s="66">
        <v>10</v>
      </c>
      <c r="K35" s="68">
        <v>50.04</v>
      </c>
      <c r="L35" s="18"/>
      <c r="M35" s="18"/>
      <c r="N35" s="18"/>
      <c r="O35" s="18"/>
      <c r="P35" s="18"/>
      <c r="Q35" s="18"/>
    </row>
    <row r="36" spans="1:17" ht="12.75" customHeight="1">
      <c r="A36" s="20"/>
      <c r="B36" s="34"/>
      <c r="C36" s="21" t="s">
        <v>35</v>
      </c>
      <c r="D36" s="65">
        <v>3</v>
      </c>
      <c r="E36" s="65">
        <v>22.88</v>
      </c>
      <c r="F36" s="65">
        <v>3</v>
      </c>
      <c r="G36" s="65">
        <v>20.88</v>
      </c>
      <c r="H36" s="57"/>
      <c r="I36" s="57"/>
      <c r="J36" s="66">
        <v>5</v>
      </c>
      <c r="K36" s="67">
        <v>31.73</v>
      </c>
      <c r="L36" s="18"/>
      <c r="M36" s="18"/>
      <c r="N36" s="18"/>
      <c r="O36" s="18"/>
      <c r="P36" s="18"/>
      <c r="Q36" s="18"/>
    </row>
    <row r="37" spans="1:17" ht="12.75" customHeight="1">
      <c r="A37" s="20"/>
      <c r="B37" s="34"/>
      <c r="C37" s="21" t="s">
        <v>36</v>
      </c>
      <c r="D37" s="42"/>
      <c r="E37" s="42"/>
      <c r="F37" s="42"/>
      <c r="G37" s="42"/>
      <c r="H37" s="17"/>
      <c r="I37" s="17"/>
      <c r="J37" s="42"/>
      <c r="K37" s="42"/>
      <c r="L37" s="18"/>
      <c r="M37" s="18"/>
      <c r="N37" s="18"/>
      <c r="O37" s="18"/>
      <c r="P37" s="18"/>
      <c r="Q37" s="18"/>
    </row>
    <row r="38" spans="1:17" ht="12.75" customHeight="1">
      <c r="A38" s="20"/>
      <c r="B38" s="34"/>
      <c r="C38" s="24" t="s">
        <v>29</v>
      </c>
      <c r="D38" s="59">
        <f>D32+D33+D34+D35+D36+D37</f>
        <v>50</v>
      </c>
      <c r="E38" s="59">
        <f t="shared" ref="E38:Q38" si="1">E32+E33+E34+E35+E36+E37</f>
        <v>420.88</v>
      </c>
      <c r="F38" s="59">
        <f t="shared" si="1"/>
        <v>37</v>
      </c>
      <c r="G38" s="59">
        <f t="shared" si="1"/>
        <v>322.62</v>
      </c>
      <c r="H38" s="59">
        <f t="shared" si="1"/>
        <v>0</v>
      </c>
      <c r="I38" s="59">
        <f t="shared" si="1"/>
        <v>0</v>
      </c>
      <c r="J38" s="59">
        <f t="shared" si="1"/>
        <v>56</v>
      </c>
      <c r="K38" s="59">
        <f t="shared" si="1"/>
        <v>332.20000000000005</v>
      </c>
      <c r="L38" s="18">
        <f t="shared" si="1"/>
        <v>0</v>
      </c>
      <c r="M38" s="18">
        <f t="shared" si="1"/>
        <v>0</v>
      </c>
      <c r="N38" s="18">
        <f t="shared" si="1"/>
        <v>0</v>
      </c>
      <c r="O38" s="18">
        <f t="shared" si="1"/>
        <v>0</v>
      </c>
      <c r="P38" s="18">
        <f t="shared" si="1"/>
        <v>0</v>
      </c>
      <c r="Q38" s="18">
        <f t="shared" si="1"/>
        <v>0</v>
      </c>
    </row>
    <row r="39" spans="1:17" ht="12.75" customHeight="1">
      <c r="A39" s="20"/>
      <c r="B39" s="34"/>
      <c r="C39" s="117" t="s">
        <v>37</v>
      </c>
      <c r="D39" s="117"/>
      <c r="E39" s="17"/>
      <c r="F39" s="17"/>
      <c r="G39" s="17"/>
      <c r="H39" s="17"/>
      <c r="I39" s="17"/>
      <c r="J39" s="17"/>
      <c r="K39" s="17"/>
      <c r="L39" s="18"/>
      <c r="M39" s="18"/>
      <c r="N39" s="18"/>
      <c r="O39" s="18"/>
      <c r="P39" s="18"/>
      <c r="Q39" s="18"/>
    </row>
    <row r="40" spans="1:17" ht="12.75" customHeight="1">
      <c r="A40" s="20"/>
      <c r="B40" s="34"/>
      <c r="C40" s="21" t="s">
        <v>38</v>
      </c>
      <c r="D40" s="60">
        <v>10</v>
      </c>
      <c r="E40" s="60">
        <v>48.5</v>
      </c>
      <c r="F40" s="60">
        <v>9</v>
      </c>
      <c r="G40" s="60">
        <v>46</v>
      </c>
      <c r="H40" s="57"/>
      <c r="I40" s="57"/>
      <c r="J40" s="60">
        <v>9</v>
      </c>
      <c r="K40" s="60">
        <v>54.5</v>
      </c>
      <c r="L40" s="18"/>
      <c r="M40" s="18"/>
      <c r="N40" s="18"/>
      <c r="O40" s="18"/>
      <c r="P40" s="18"/>
      <c r="Q40" s="18"/>
    </row>
    <row r="41" spans="1:17" ht="12.75" customHeight="1">
      <c r="A41" s="20"/>
      <c r="B41" s="34"/>
      <c r="C41" s="21" t="s">
        <v>39</v>
      </c>
      <c r="D41" s="60">
        <v>11</v>
      </c>
      <c r="E41" s="60">
        <v>85.25</v>
      </c>
      <c r="F41" s="60">
        <v>11</v>
      </c>
      <c r="G41" s="60">
        <v>85.25</v>
      </c>
      <c r="H41" s="57"/>
      <c r="I41" s="57"/>
      <c r="J41" s="60">
        <v>7</v>
      </c>
      <c r="K41" s="60">
        <v>67.25</v>
      </c>
      <c r="L41" s="18"/>
      <c r="M41" s="18"/>
      <c r="N41" s="18"/>
      <c r="O41" s="18"/>
      <c r="P41" s="18"/>
      <c r="Q41" s="18"/>
    </row>
    <row r="42" spans="1:17" ht="12.75" customHeight="1">
      <c r="A42" s="20"/>
      <c r="B42" s="34"/>
      <c r="C42" s="21" t="s">
        <v>40</v>
      </c>
      <c r="D42" s="60"/>
      <c r="E42" s="60"/>
      <c r="F42" s="60"/>
      <c r="G42" s="60"/>
      <c r="H42" s="57"/>
      <c r="I42" s="57"/>
      <c r="J42" s="60"/>
      <c r="K42" s="60"/>
      <c r="L42" s="18"/>
      <c r="M42" s="18"/>
      <c r="N42" s="18"/>
      <c r="O42" s="18"/>
      <c r="P42" s="18"/>
      <c r="Q42" s="18"/>
    </row>
    <row r="43" spans="1:17" ht="12.75" customHeight="1">
      <c r="A43" s="20"/>
      <c r="B43" s="34"/>
      <c r="C43" s="21" t="s">
        <v>41</v>
      </c>
      <c r="D43" s="60">
        <v>3</v>
      </c>
      <c r="E43" s="60">
        <v>28</v>
      </c>
      <c r="F43" s="60">
        <v>1</v>
      </c>
      <c r="G43" s="60">
        <v>10</v>
      </c>
      <c r="H43" s="57"/>
      <c r="I43" s="57"/>
      <c r="J43" s="60">
        <v>2</v>
      </c>
      <c r="K43" s="60">
        <v>15</v>
      </c>
      <c r="L43" s="18"/>
      <c r="M43" s="18"/>
      <c r="N43" s="18"/>
      <c r="O43" s="18"/>
      <c r="P43" s="18"/>
      <c r="Q43" s="18"/>
    </row>
    <row r="44" spans="1:17" ht="12.75" customHeight="1">
      <c r="A44" s="20"/>
      <c r="B44" s="34"/>
      <c r="C44" s="21" t="s">
        <v>42</v>
      </c>
      <c r="D44" s="60">
        <v>12</v>
      </c>
      <c r="E44" s="60">
        <v>227</v>
      </c>
      <c r="F44" s="60">
        <v>12</v>
      </c>
      <c r="G44" s="60">
        <v>227</v>
      </c>
      <c r="H44" s="57"/>
      <c r="I44" s="57"/>
      <c r="J44" s="60">
        <v>11</v>
      </c>
      <c r="K44" s="60">
        <v>155.5</v>
      </c>
      <c r="L44" s="18"/>
      <c r="M44" s="18"/>
      <c r="N44" s="18"/>
      <c r="O44" s="18"/>
      <c r="P44" s="18"/>
      <c r="Q44" s="18"/>
    </row>
    <row r="45" spans="1:17" ht="12.75" customHeight="1">
      <c r="A45" s="20"/>
      <c r="B45" s="34"/>
      <c r="C45" s="21" t="s">
        <v>43</v>
      </c>
      <c r="D45" s="60">
        <v>1</v>
      </c>
      <c r="E45" s="60">
        <v>4</v>
      </c>
      <c r="F45" s="60">
        <v>1</v>
      </c>
      <c r="G45" s="60">
        <v>4</v>
      </c>
      <c r="H45" s="57"/>
      <c r="I45" s="57"/>
      <c r="J45" s="60">
        <v>2</v>
      </c>
      <c r="K45" s="60">
        <v>12</v>
      </c>
      <c r="L45" s="18"/>
      <c r="M45" s="18"/>
      <c r="N45" s="18"/>
      <c r="O45" s="18"/>
      <c r="P45" s="18"/>
      <c r="Q45" s="18"/>
    </row>
    <row r="46" spans="1:17" ht="12.75" customHeight="1">
      <c r="A46" s="20"/>
      <c r="B46" s="34"/>
      <c r="C46" s="21" t="s">
        <v>44</v>
      </c>
      <c r="D46" s="60">
        <v>5</v>
      </c>
      <c r="E46" s="60">
        <v>36</v>
      </c>
      <c r="F46" s="60">
        <v>5</v>
      </c>
      <c r="G46" s="60">
        <v>33</v>
      </c>
      <c r="H46" s="57"/>
      <c r="I46" s="57"/>
      <c r="J46" s="60">
        <v>5</v>
      </c>
      <c r="K46" s="60">
        <v>31.5</v>
      </c>
      <c r="L46" s="18"/>
      <c r="M46" s="18"/>
      <c r="N46" s="18"/>
      <c r="O46" s="18"/>
      <c r="P46" s="18"/>
      <c r="Q46" s="18"/>
    </row>
    <row r="47" spans="1:17" ht="12.75" customHeight="1">
      <c r="A47" s="20"/>
      <c r="B47" s="34"/>
      <c r="C47" s="21" t="s">
        <v>45</v>
      </c>
      <c r="D47" s="60"/>
      <c r="E47" s="60"/>
      <c r="F47" s="60"/>
      <c r="G47" s="60"/>
      <c r="H47" s="57"/>
      <c r="I47" s="57"/>
      <c r="J47" s="60"/>
      <c r="K47" s="60"/>
      <c r="L47" s="18"/>
      <c r="M47" s="18"/>
      <c r="N47" s="18"/>
      <c r="O47" s="18"/>
      <c r="P47" s="18"/>
      <c r="Q47" s="18"/>
    </row>
    <row r="48" spans="1:17" ht="12.75" customHeight="1">
      <c r="A48" s="20"/>
      <c r="B48" s="34"/>
      <c r="C48" s="21" t="s">
        <v>46</v>
      </c>
      <c r="D48" s="60">
        <v>1</v>
      </c>
      <c r="E48" s="60">
        <v>10</v>
      </c>
      <c r="F48" s="60">
        <v>1</v>
      </c>
      <c r="G48" s="60">
        <v>10</v>
      </c>
      <c r="H48" s="57"/>
      <c r="I48" s="57"/>
      <c r="J48" s="60"/>
      <c r="K48" s="60"/>
      <c r="L48" s="18"/>
      <c r="M48" s="18"/>
      <c r="N48" s="18"/>
      <c r="O48" s="18"/>
      <c r="P48" s="18"/>
      <c r="Q48" s="18"/>
    </row>
    <row r="49" spans="1:17" ht="12.75" customHeight="1">
      <c r="A49" s="20"/>
      <c r="B49" s="34"/>
      <c r="C49" s="21" t="s">
        <v>47</v>
      </c>
      <c r="D49" s="60">
        <v>11</v>
      </c>
      <c r="E49" s="60">
        <v>48.5</v>
      </c>
      <c r="F49" s="60">
        <v>11</v>
      </c>
      <c r="G49" s="60">
        <v>48.5</v>
      </c>
      <c r="H49" s="57"/>
      <c r="I49" s="57"/>
      <c r="J49" s="60">
        <v>8</v>
      </c>
      <c r="K49" s="60">
        <v>37</v>
      </c>
      <c r="L49" s="18"/>
      <c r="M49" s="18"/>
      <c r="N49" s="18"/>
      <c r="O49" s="18"/>
      <c r="P49" s="18"/>
      <c r="Q49" s="18"/>
    </row>
    <row r="50" spans="1:17" ht="12.75" customHeight="1">
      <c r="A50" s="20"/>
      <c r="B50" s="34"/>
      <c r="C50" s="21" t="s">
        <v>48</v>
      </c>
      <c r="D50" s="60">
        <v>3</v>
      </c>
      <c r="E50" s="60">
        <v>18</v>
      </c>
      <c r="F50" s="60">
        <v>3</v>
      </c>
      <c r="G50" s="60">
        <v>18</v>
      </c>
      <c r="H50" s="57"/>
      <c r="I50" s="57"/>
      <c r="J50" s="60">
        <v>1</v>
      </c>
      <c r="K50" s="60">
        <v>4.5</v>
      </c>
      <c r="L50" s="18"/>
      <c r="M50" s="18"/>
      <c r="N50" s="18"/>
      <c r="O50" s="18"/>
      <c r="P50" s="18"/>
      <c r="Q50" s="18"/>
    </row>
    <row r="51" spans="1:17" ht="12.75" customHeight="1">
      <c r="A51" s="20"/>
      <c r="B51" s="34"/>
      <c r="C51" s="21" t="s">
        <v>49</v>
      </c>
      <c r="D51" s="60">
        <v>13</v>
      </c>
      <c r="E51" s="60">
        <v>59</v>
      </c>
      <c r="F51" s="60">
        <v>13</v>
      </c>
      <c r="G51" s="60">
        <v>59</v>
      </c>
      <c r="H51" s="57"/>
      <c r="I51" s="57"/>
      <c r="J51" s="60">
        <v>10</v>
      </c>
      <c r="K51" s="60">
        <v>48.5</v>
      </c>
      <c r="L51" s="18"/>
      <c r="M51" s="18"/>
      <c r="N51" s="18"/>
      <c r="O51" s="18"/>
      <c r="P51" s="18"/>
      <c r="Q51" s="18"/>
    </row>
    <row r="52" spans="1:17" ht="12.75" customHeight="1">
      <c r="A52" s="20"/>
      <c r="B52" s="34"/>
      <c r="C52" s="24" t="s">
        <v>29</v>
      </c>
      <c r="D52" s="59">
        <f>D40+D41+D42+D43+D44+D45+D46+D47+D48+D49+D50+D51</f>
        <v>70</v>
      </c>
      <c r="E52" s="59">
        <f t="shared" ref="E52:Q52" si="2">E40+E41+E42+E43+E44+E45+E46+E47+E48+E49+E50+E51</f>
        <v>564.25</v>
      </c>
      <c r="F52" s="59">
        <f t="shared" si="2"/>
        <v>67</v>
      </c>
      <c r="G52" s="59">
        <f t="shared" si="2"/>
        <v>540.75</v>
      </c>
      <c r="H52" s="59">
        <f t="shared" si="2"/>
        <v>0</v>
      </c>
      <c r="I52" s="59">
        <f t="shared" si="2"/>
        <v>0</v>
      </c>
      <c r="J52" s="59">
        <f t="shared" si="2"/>
        <v>55</v>
      </c>
      <c r="K52" s="59">
        <f t="shared" si="2"/>
        <v>425.75</v>
      </c>
      <c r="L52" s="18">
        <f t="shared" si="2"/>
        <v>0</v>
      </c>
      <c r="M52" s="18">
        <f t="shared" si="2"/>
        <v>0</v>
      </c>
      <c r="N52" s="18">
        <f t="shared" si="2"/>
        <v>0</v>
      </c>
      <c r="O52" s="18">
        <f t="shared" si="2"/>
        <v>0</v>
      </c>
      <c r="P52" s="18">
        <f t="shared" si="2"/>
        <v>0</v>
      </c>
      <c r="Q52" s="18">
        <f t="shared" si="2"/>
        <v>0</v>
      </c>
    </row>
    <row r="53" spans="1:17" ht="12.75" customHeight="1">
      <c r="A53" s="20"/>
      <c r="B53" s="34"/>
      <c r="C53" s="117" t="s">
        <v>50</v>
      </c>
      <c r="D53" s="117"/>
      <c r="E53" s="17"/>
      <c r="F53" s="17"/>
      <c r="G53" s="17"/>
      <c r="H53" s="17"/>
      <c r="I53" s="17"/>
      <c r="J53" s="17"/>
      <c r="K53" s="17"/>
      <c r="L53" s="18"/>
      <c r="M53" s="18"/>
      <c r="N53" s="18"/>
      <c r="O53" s="18"/>
      <c r="P53" s="18"/>
      <c r="Q53" s="18"/>
    </row>
    <row r="54" spans="1:17" ht="12.75" customHeight="1">
      <c r="A54" s="20"/>
      <c r="B54" s="34"/>
      <c r="C54" s="21" t="s">
        <v>51</v>
      </c>
      <c r="D54" s="56">
        <v>60</v>
      </c>
      <c r="E54" s="56">
        <v>162.69999999999999</v>
      </c>
      <c r="F54" s="56">
        <v>28</v>
      </c>
      <c r="G54" s="70">
        <v>133.5</v>
      </c>
      <c r="H54" s="57"/>
      <c r="I54" s="57"/>
      <c r="J54" s="56">
        <v>30</v>
      </c>
      <c r="K54" s="70">
        <v>170.4</v>
      </c>
      <c r="L54" s="18"/>
      <c r="M54" s="18"/>
      <c r="N54" s="18"/>
      <c r="O54" s="18"/>
      <c r="P54" s="18"/>
      <c r="Q54" s="18"/>
    </row>
    <row r="55" spans="1:17" ht="12.75" customHeight="1">
      <c r="A55" s="20"/>
      <c r="B55" s="34"/>
      <c r="C55" s="21" t="s">
        <v>52</v>
      </c>
      <c r="D55" s="56"/>
      <c r="E55" s="56"/>
      <c r="F55" s="56"/>
      <c r="G55" s="56"/>
      <c r="H55" s="57"/>
      <c r="I55" s="57"/>
      <c r="J55" s="56"/>
      <c r="K55" s="56"/>
      <c r="L55" s="18"/>
      <c r="M55" s="18"/>
      <c r="N55" s="18"/>
      <c r="O55" s="18"/>
      <c r="P55" s="18"/>
      <c r="Q55" s="18"/>
    </row>
    <row r="56" spans="1:17" ht="12.75" customHeight="1">
      <c r="A56" s="20"/>
      <c r="B56" s="34"/>
      <c r="C56" s="21" t="s">
        <v>53</v>
      </c>
      <c r="D56" s="56">
        <v>2</v>
      </c>
      <c r="E56" s="56">
        <v>8.5</v>
      </c>
      <c r="F56" s="56">
        <v>1</v>
      </c>
      <c r="G56" s="56">
        <v>4.5</v>
      </c>
      <c r="H56" s="57"/>
      <c r="I56" s="57"/>
      <c r="J56" s="56">
        <v>2</v>
      </c>
      <c r="K56" s="56">
        <v>6.5</v>
      </c>
      <c r="L56" s="18"/>
      <c r="M56" s="18"/>
      <c r="N56" s="18"/>
      <c r="O56" s="18"/>
      <c r="P56" s="18"/>
      <c r="Q56" s="18"/>
    </row>
    <row r="57" spans="1:17" ht="12.75" customHeight="1">
      <c r="A57" s="20"/>
      <c r="B57" s="34"/>
      <c r="C57" s="21" t="s">
        <v>54</v>
      </c>
      <c r="D57" s="56">
        <v>1</v>
      </c>
      <c r="E57" s="56">
        <v>4</v>
      </c>
      <c r="F57" s="56">
        <v>1</v>
      </c>
      <c r="G57" s="56">
        <v>4</v>
      </c>
      <c r="H57" s="57"/>
      <c r="I57" s="57"/>
      <c r="J57" s="56">
        <v>2</v>
      </c>
      <c r="K57" s="56">
        <v>8</v>
      </c>
      <c r="L57" s="18"/>
      <c r="M57" s="18"/>
      <c r="N57" s="18"/>
      <c r="O57" s="18"/>
      <c r="P57" s="18"/>
      <c r="Q57" s="18"/>
    </row>
    <row r="58" spans="1:17" ht="12.75" customHeight="1">
      <c r="A58" s="20"/>
      <c r="B58" s="34"/>
      <c r="C58" s="21" t="s">
        <v>55</v>
      </c>
      <c r="D58" s="56">
        <v>6</v>
      </c>
      <c r="E58" s="56">
        <v>33</v>
      </c>
      <c r="F58" s="56">
        <v>6</v>
      </c>
      <c r="G58" s="56">
        <v>33</v>
      </c>
      <c r="H58" s="57"/>
      <c r="I58" s="57"/>
      <c r="J58" s="56">
        <v>2</v>
      </c>
      <c r="K58" s="56">
        <v>16</v>
      </c>
      <c r="L58" s="18"/>
      <c r="M58" s="18"/>
      <c r="N58" s="18"/>
      <c r="O58" s="18"/>
      <c r="P58" s="18"/>
      <c r="Q58" s="18"/>
    </row>
    <row r="59" spans="1:17" ht="12.75" customHeight="1">
      <c r="A59" s="20"/>
      <c r="B59" s="34"/>
      <c r="C59" s="21" t="s">
        <v>56</v>
      </c>
      <c r="D59" s="56">
        <v>34</v>
      </c>
      <c r="E59" s="56">
        <v>137.69999999999999</v>
      </c>
      <c r="F59" s="56">
        <v>27</v>
      </c>
      <c r="G59" s="56">
        <v>150</v>
      </c>
      <c r="H59" s="57"/>
      <c r="I59" s="57"/>
      <c r="J59" s="56">
        <v>14</v>
      </c>
      <c r="K59" s="56">
        <v>67</v>
      </c>
      <c r="L59" s="18"/>
      <c r="M59" s="18"/>
      <c r="N59" s="18"/>
      <c r="O59" s="18"/>
      <c r="P59" s="18"/>
      <c r="Q59" s="18"/>
    </row>
    <row r="60" spans="1:17" ht="12.75" customHeight="1">
      <c r="A60" s="20"/>
      <c r="B60" s="34"/>
      <c r="C60" s="21" t="s">
        <v>57</v>
      </c>
      <c r="D60" s="56">
        <v>2</v>
      </c>
      <c r="E60" s="56">
        <v>8</v>
      </c>
      <c r="F60" s="56">
        <v>2</v>
      </c>
      <c r="G60" s="56">
        <v>9</v>
      </c>
      <c r="H60" s="57"/>
      <c r="I60" s="57"/>
      <c r="J60" s="89">
        <v>4</v>
      </c>
      <c r="K60" s="89">
        <v>20</v>
      </c>
      <c r="L60" s="18"/>
      <c r="M60" s="18"/>
      <c r="N60" s="18"/>
      <c r="O60" s="18"/>
      <c r="P60" s="18"/>
      <c r="Q60" s="18"/>
    </row>
    <row r="61" spans="1:17" ht="12.75" customHeight="1">
      <c r="A61" s="20"/>
      <c r="B61" s="34"/>
      <c r="C61" s="21" t="s">
        <v>58</v>
      </c>
      <c r="D61" s="56">
        <v>2</v>
      </c>
      <c r="E61" s="56">
        <v>28</v>
      </c>
      <c r="F61" s="56">
        <v>1</v>
      </c>
      <c r="G61" s="56">
        <v>14</v>
      </c>
      <c r="H61" s="57"/>
      <c r="I61" s="57"/>
      <c r="J61" s="56"/>
      <c r="K61" s="56"/>
      <c r="L61" s="18"/>
      <c r="M61" s="18"/>
      <c r="N61" s="18"/>
      <c r="O61" s="18"/>
      <c r="P61" s="18"/>
      <c r="Q61" s="18"/>
    </row>
    <row r="62" spans="1:17" ht="12.75" customHeight="1">
      <c r="A62" s="20"/>
      <c r="B62" s="34"/>
      <c r="C62" s="21" t="s">
        <v>59</v>
      </c>
      <c r="D62" s="56">
        <v>3</v>
      </c>
      <c r="E62" s="56">
        <v>12</v>
      </c>
      <c r="F62" s="56">
        <v>3</v>
      </c>
      <c r="G62" s="56">
        <v>12</v>
      </c>
      <c r="H62" s="57"/>
      <c r="I62" s="57"/>
      <c r="J62" s="56">
        <v>1</v>
      </c>
      <c r="K62" s="56">
        <v>4</v>
      </c>
      <c r="L62" s="18"/>
      <c r="M62" s="18"/>
      <c r="N62" s="18"/>
      <c r="O62" s="18"/>
      <c r="P62" s="18"/>
      <c r="Q62" s="18"/>
    </row>
    <row r="63" spans="1:17" ht="12.75" customHeight="1">
      <c r="A63" s="20"/>
      <c r="B63" s="34"/>
      <c r="C63" s="21" t="s">
        <v>29</v>
      </c>
      <c r="D63" s="59">
        <f>D54+D55+D56+D57+D58+D59+D60+D61+D62</f>
        <v>110</v>
      </c>
      <c r="E63" s="59">
        <f t="shared" ref="E63:Q63" si="3">E54+E55+E56+E57+E58+E59+E60+E61+E62</f>
        <v>393.9</v>
      </c>
      <c r="F63" s="59">
        <f t="shared" si="3"/>
        <v>69</v>
      </c>
      <c r="G63" s="59">
        <f t="shared" si="3"/>
        <v>360</v>
      </c>
      <c r="H63" s="59">
        <f t="shared" si="3"/>
        <v>0</v>
      </c>
      <c r="I63" s="59">
        <f t="shared" si="3"/>
        <v>0</v>
      </c>
      <c r="J63" s="59">
        <f t="shared" si="3"/>
        <v>55</v>
      </c>
      <c r="K63" s="59">
        <f t="shared" si="3"/>
        <v>291.89999999999998</v>
      </c>
      <c r="L63" s="18">
        <f t="shared" si="3"/>
        <v>0</v>
      </c>
      <c r="M63" s="18">
        <f t="shared" si="3"/>
        <v>0</v>
      </c>
      <c r="N63" s="18">
        <f t="shared" si="3"/>
        <v>0</v>
      </c>
      <c r="O63" s="18">
        <f t="shared" si="3"/>
        <v>0</v>
      </c>
      <c r="P63" s="18">
        <f t="shared" si="3"/>
        <v>0</v>
      </c>
      <c r="Q63" s="18">
        <f t="shared" si="3"/>
        <v>0</v>
      </c>
    </row>
    <row r="64" spans="1:17" ht="12.75" customHeight="1">
      <c r="A64" s="20"/>
      <c r="B64" s="34"/>
      <c r="C64" s="117" t="s">
        <v>60</v>
      </c>
      <c r="D64" s="117"/>
      <c r="E64" s="17"/>
      <c r="F64" s="17"/>
      <c r="G64" s="17"/>
      <c r="H64" s="17"/>
      <c r="I64" s="17"/>
      <c r="J64" s="17"/>
      <c r="K64" s="17"/>
      <c r="L64" s="18"/>
      <c r="M64" s="18"/>
      <c r="N64" s="18"/>
      <c r="O64" s="18"/>
      <c r="P64" s="18"/>
      <c r="Q64" s="18"/>
    </row>
    <row r="65" spans="1:17" ht="12.75" customHeight="1">
      <c r="A65" s="20"/>
      <c r="B65" s="34"/>
      <c r="C65" s="21" t="s">
        <v>61</v>
      </c>
      <c r="D65" s="60">
        <v>49</v>
      </c>
      <c r="E65" s="62">
        <v>321</v>
      </c>
      <c r="F65" s="60">
        <v>49</v>
      </c>
      <c r="G65" s="60">
        <v>321</v>
      </c>
      <c r="H65" s="57"/>
      <c r="I65" s="57"/>
      <c r="J65" s="60">
        <v>50</v>
      </c>
      <c r="K65" s="60">
        <v>294.8</v>
      </c>
      <c r="L65" s="18"/>
      <c r="M65" s="18"/>
      <c r="N65" s="18"/>
      <c r="O65" s="18"/>
      <c r="P65" s="18"/>
      <c r="Q65" s="18"/>
    </row>
    <row r="66" spans="1:17" ht="12.75" customHeight="1">
      <c r="A66" s="20"/>
      <c r="B66" s="34"/>
      <c r="C66" s="21" t="s">
        <v>62</v>
      </c>
      <c r="D66" s="60">
        <v>10</v>
      </c>
      <c r="E66" s="60">
        <v>59.7</v>
      </c>
      <c r="F66" s="60">
        <v>10</v>
      </c>
      <c r="G66" s="60">
        <v>59.7</v>
      </c>
      <c r="H66" s="57"/>
      <c r="I66" s="57"/>
      <c r="J66" s="60">
        <v>11</v>
      </c>
      <c r="K66" s="60">
        <v>64.7</v>
      </c>
      <c r="L66" s="18"/>
      <c r="M66" s="18"/>
      <c r="N66" s="18"/>
      <c r="O66" s="18"/>
      <c r="P66" s="18"/>
      <c r="Q66" s="18"/>
    </row>
    <row r="67" spans="1:17" ht="12.75" customHeight="1">
      <c r="A67" s="20"/>
      <c r="B67" s="34"/>
      <c r="C67" s="21" t="s">
        <v>63</v>
      </c>
      <c r="D67" s="56"/>
      <c r="E67" s="56"/>
      <c r="F67" s="56"/>
      <c r="G67" s="56"/>
      <c r="H67" s="57"/>
      <c r="I67" s="57"/>
      <c r="J67" s="56"/>
      <c r="K67" s="56"/>
      <c r="L67" s="18"/>
      <c r="M67" s="18"/>
      <c r="N67" s="18"/>
      <c r="O67" s="18"/>
      <c r="P67" s="18"/>
      <c r="Q67" s="18"/>
    </row>
    <row r="68" spans="1:17" ht="12.75" customHeight="1">
      <c r="A68" s="20"/>
      <c r="B68" s="34"/>
      <c r="C68" s="21" t="s">
        <v>64</v>
      </c>
      <c r="D68" s="60">
        <v>4</v>
      </c>
      <c r="E68" s="60">
        <v>23.5</v>
      </c>
      <c r="F68" s="60">
        <v>4</v>
      </c>
      <c r="G68" s="60">
        <v>23.5</v>
      </c>
      <c r="H68" s="57"/>
      <c r="I68" s="57"/>
      <c r="J68" s="60">
        <v>5</v>
      </c>
      <c r="K68" s="60">
        <v>26.5</v>
      </c>
      <c r="L68" s="18"/>
      <c r="M68" s="18"/>
      <c r="N68" s="18"/>
      <c r="O68" s="18"/>
      <c r="P68" s="18"/>
      <c r="Q68" s="18"/>
    </row>
    <row r="69" spans="1:17" ht="12.75" customHeight="1">
      <c r="A69" s="20"/>
      <c r="B69" s="34"/>
      <c r="C69" s="21" t="s">
        <v>65</v>
      </c>
      <c r="D69" s="60">
        <v>2</v>
      </c>
      <c r="E69" s="60">
        <v>15.5</v>
      </c>
      <c r="F69" s="60">
        <v>2</v>
      </c>
      <c r="G69" s="60">
        <v>15.5</v>
      </c>
      <c r="H69" s="57"/>
      <c r="I69" s="57"/>
      <c r="J69" s="60">
        <v>2</v>
      </c>
      <c r="K69" s="60">
        <v>15.5</v>
      </c>
      <c r="L69" s="18"/>
      <c r="M69" s="18"/>
      <c r="N69" s="18"/>
      <c r="O69" s="18"/>
      <c r="P69" s="18"/>
      <c r="Q69" s="18"/>
    </row>
    <row r="70" spans="1:17" ht="12.75" customHeight="1">
      <c r="A70" s="20"/>
      <c r="B70" s="34"/>
      <c r="C70" s="24" t="s">
        <v>29</v>
      </c>
      <c r="D70" s="59">
        <f>D65+D66+D67+D68+D69</f>
        <v>65</v>
      </c>
      <c r="E70" s="59">
        <f t="shared" ref="E70:Q70" si="4">E65+E66+E67+E68+E69</f>
        <v>419.7</v>
      </c>
      <c r="F70" s="59">
        <f t="shared" si="4"/>
        <v>65</v>
      </c>
      <c r="G70" s="59">
        <f t="shared" si="4"/>
        <v>419.7</v>
      </c>
      <c r="H70" s="59">
        <f t="shared" si="4"/>
        <v>0</v>
      </c>
      <c r="I70" s="59">
        <f t="shared" si="4"/>
        <v>0</v>
      </c>
      <c r="J70" s="59">
        <f t="shared" si="4"/>
        <v>68</v>
      </c>
      <c r="K70" s="59">
        <f t="shared" si="4"/>
        <v>401.5</v>
      </c>
      <c r="L70" s="18">
        <f t="shared" si="4"/>
        <v>0</v>
      </c>
      <c r="M70" s="18">
        <f t="shared" si="4"/>
        <v>0</v>
      </c>
      <c r="N70" s="18">
        <f t="shared" si="4"/>
        <v>0</v>
      </c>
      <c r="O70" s="18">
        <f t="shared" si="4"/>
        <v>0</v>
      </c>
      <c r="P70" s="18">
        <f t="shared" si="4"/>
        <v>0</v>
      </c>
      <c r="Q70" s="18">
        <f t="shared" si="4"/>
        <v>0</v>
      </c>
    </row>
    <row r="71" spans="1:17" ht="12.75" customHeight="1">
      <c r="A71" s="20"/>
      <c r="B71" s="34"/>
      <c r="C71" s="117" t="s">
        <v>66</v>
      </c>
      <c r="D71" s="117"/>
      <c r="E71" s="17"/>
      <c r="F71" s="17"/>
      <c r="G71" s="17"/>
      <c r="H71" s="17"/>
      <c r="I71" s="17"/>
      <c r="J71" s="17"/>
      <c r="K71" s="17"/>
      <c r="L71" s="18"/>
      <c r="M71" s="18"/>
      <c r="N71" s="18"/>
      <c r="O71" s="18"/>
      <c r="P71" s="18"/>
      <c r="Q71" s="18"/>
    </row>
    <row r="72" spans="1:17" ht="12.75" customHeight="1">
      <c r="A72" s="20"/>
      <c r="B72" s="34"/>
      <c r="C72" s="21" t="s">
        <v>67</v>
      </c>
      <c r="D72" s="60">
        <v>45</v>
      </c>
      <c r="E72" s="60">
        <v>231.62</v>
      </c>
      <c r="F72" s="60">
        <v>45</v>
      </c>
      <c r="G72" s="60">
        <v>231.62</v>
      </c>
      <c r="H72" s="57"/>
      <c r="I72" s="57"/>
      <c r="J72" s="60">
        <v>26</v>
      </c>
      <c r="K72" s="60">
        <v>133.11000000000001</v>
      </c>
      <c r="L72" s="18"/>
      <c r="M72" s="18"/>
      <c r="N72" s="18"/>
      <c r="O72" s="18"/>
      <c r="P72" s="18"/>
      <c r="Q72" s="18"/>
    </row>
    <row r="73" spans="1:17" ht="12.75" customHeight="1">
      <c r="A73" s="20"/>
      <c r="B73" s="34"/>
      <c r="C73" s="21" t="s">
        <v>68</v>
      </c>
      <c r="D73" s="60">
        <v>1</v>
      </c>
      <c r="E73" s="60">
        <v>15</v>
      </c>
      <c r="F73" s="60">
        <v>1</v>
      </c>
      <c r="G73" s="60">
        <v>15</v>
      </c>
      <c r="H73" s="57"/>
      <c r="I73" s="57"/>
      <c r="J73" s="60"/>
      <c r="K73" s="60"/>
      <c r="L73" s="18"/>
      <c r="M73" s="18"/>
      <c r="N73" s="18"/>
      <c r="O73" s="18"/>
      <c r="P73" s="18"/>
      <c r="Q73" s="18"/>
    </row>
    <row r="74" spans="1:17" ht="12.75" customHeight="1">
      <c r="A74" s="20"/>
      <c r="B74" s="34"/>
      <c r="C74" s="21" t="s">
        <v>69</v>
      </c>
      <c r="D74" s="60">
        <v>5</v>
      </c>
      <c r="E74" s="60">
        <v>31.5</v>
      </c>
      <c r="F74" s="60">
        <v>5</v>
      </c>
      <c r="G74" s="60">
        <v>31.5</v>
      </c>
      <c r="H74" s="57"/>
      <c r="I74" s="57"/>
      <c r="J74" s="60">
        <v>2</v>
      </c>
      <c r="K74" s="60">
        <v>7</v>
      </c>
      <c r="L74" s="18"/>
      <c r="M74" s="18"/>
      <c r="N74" s="18"/>
      <c r="O74" s="18"/>
      <c r="P74" s="18"/>
      <c r="Q74" s="18"/>
    </row>
    <row r="75" spans="1:17" ht="12.75" customHeight="1">
      <c r="A75" s="20"/>
      <c r="B75" s="34"/>
      <c r="C75" s="21" t="s">
        <v>70</v>
      </c>
      <c r="D75" s="60">
        <v>28</v>
      </c>
      <c r="E75" s="60">
        <v>154.99</v>
      </c>
      <c r="F75" s="60">
        <v>28</v>
      </c>
      <c r="G75" s="60">
        <v>154.99</v>
      </c>
      <c r="H75" s="57"/>
      <c r="I75" s="57"/>
      <c r="J75" s="60">
        <v>26</v>
      </c>
      <c r="K75" s="60">
        <v>105.6</v>
      </c>
      <c r="L75" s="18"/>
      <c r="M75" s="18"/>
      <c r="N75" s="18"/>
      <c r="O75" s="18"/>
      <c r="P75" s="18"/>
      <c r="Q75" s="18"/>
    </row>
    <row r="76" spans="1:17" ht="12.75" customHeight="1">
      <c r="A76" s="20"/>
      <c r="B76" s="34"/>
      <c r="C76" s="21" t="s">
        <v>71</v>
      </c>
      <c r="D76" s="60">
        <v>3</v>
      </c>
      <c r="E76" s="60">
        <v>13</v>
      </c>
      <c r="F76" s="60">
        <v>3</v>
      </c>
      <c r="G76" s="60">
        <v>13</v>
      </c>
      <c r="H76" s="57"/>
      <c r="I76" s="57"/>
      <c r="J76" s="88">
        <v>5</v>
      </c>
      <c r="K76" s="88">
        <v>21</v>
      </c>
      <c r="L76" s="18"/>
      <c r="M76" s="18"/>
      <c r="N76" s="18"/>
      <c r="O76" s="18"/>
      <c r="P76" s="18"/>
      <c r="Q76" s="18"/>
    </row>
    <row r="77" spans="1:17" ht="12.75" customHeight="1">
      <c r="A77" s="20"/>
      <c r="B77" s="34"/>
      <c r="C77" s="21" t="s">
        <v>72</v>
      </c>
      <c r="D77" s="60"/>
      <c r="E77" s="60"/>
      <c r="F77" s="60"/>
      <c r="G77" s="60"/>
      <c r="H77" s="57"/>
      <c r="I77" s="57"/>
      <c r="J77" s="60">
        <v>1</v>
      </c>
      <c r="K77" s="60">
        <v>3</v>
      </c>
      <c r="L77" s="18"/>
      <c r="M77" s="18"/>
      <c r="N77" s="18"/>
      <c r="O77" s="18"/>
      <c r="P77" s="18"/>
      <c r="Q77" s="18"/>
    </row>
    <row r="78" spans="1:17" ht="12.75" customHeight="1">
      <c r="A78" s="20"/>
      <c r="B78" s="34"/>
      <c r="C78" s="24" t="s">
        <v>29</v>
      </c>
      <c r="D78" s="59">
        <f>D72+D73+D74+D75+D76+D77</f>
        <v>82</v>
      </c>
      <c r="E78" s="59">
        <f t="shared" ref="E78:Q78" si="5">E72+E73+E74+E75+E76+E77</f>
        <v>446.11</v>
      </c>
      <c r="F78" s="59">
        <f t="shared" si="5"/>
        <v>82</v>
      </c>
      <c r="G78" s="59">
        <f t="shared" si="5"/>
        <v>446.11</v>
      </c>
      <c r="H78" s="59">
        <f t="shared" si="5"/>
        <v>0</v>
      </c>
      <c r="I78" s="59">
        <f t="shared" si="5"/>
        <v>0</v>
      </c>
      <c r="J78" s="59">
        <f t="shared" si="5"/>
        <v>60</v>
      </c>
      <c r="K78" s="59">
        <f t="shared" si="5"/>
        <v>269.71000000000004</v>
      </c>
      <c r="L78" s="18">
        <f t="shared" si="5"/>
        <v>0</v>
      </c>
      <c r="M78" s="18">
        <f t="shared" si="5"/>
        <v>0</v>
      </c>
      <c r="N78" s="18">
        <f t="shared" si="5"/>
        <v>0</v>
      </c>
      <c r="O78" s="18">
        <f t="shared" si="5"/>
        <v>0</v>
      </c>
      <c r="P78" s="18">
        <f t="shared" si="5"/>
        <v>0</v>
      </c>
      <c r="Q78" s="18">
        <f t="shared" si="5"/>
        <v>0</v>
      </c>
    </row>
    <row r="79" spans="1:17" ht="12.75" customHeight="1">
      <c r="A79" s="20"/>
      <c r="B79" s="34"/>
      <c r="C79" s="117" t="s">
        <v>73</v>
      </c>
      <c r="D79" s="117"/>
      <c r="E79" s="17"/>
      <c r="F79" s="17"/>
      <c r="G79" s="17"/>
      <c r="H79" s="17"/>
      <c r="I79" s="17"/>
      <c r="J79" s="17"/>
      <c r="K79" s="17"/>
      <c r="L79" s="18"/>
      <c r="M79" s="18"/>
      <c r="N79" s="18"/>
      <c r="O79" s="18"/>
      <c r="P79" s="18"/>
      <c r="Q79" s="18"/>
    </row>
    <row r="80" spans="1:17" ht="12.75" customHeight="1">
      <c r="A80" s="20"/>
      <c r="B80" s="34"/>
      <c r="C80" s="21" t="s">
        <v>74</v>
      </c>
      <c r="D80" s="60">
        <v>35</v>
      </c>
      <c r="E80" s="60">
        <v>215.4</v>
      </c>
      <c r="F80" s="60">
        <v>35</v>
      </c>
      <c r="G80" s="60">
        <v>215.4</v>
      </c>
      <c r="H80" s="57"/>
      <c r="I80" s="57"/>
      <c r="J80" s="60">
        <v>43</v>
      </c>
      <c r="K80" s="60">
        <v>227.8</v>
      </c>
      <c r="L80" s="18"/>
      <c r="M80" s="18"/>
      <c r="N80" s="18"/>
      <c r="O80" s="18"/>
      <c r="P80" s="18"/>
      <c r="Q80" s="18"/>
    </row>
    <row r="81" spans="1:17" ht="12.75" customHeight="1">
      <c r="A81" s="20"/>
      <c r="B81" s="34"/>
      <c r="C81" s="21" t="s">
        <v>75</v>
      </c>
      <c r="D81" s="60">
        <v>52</v>
      </c>
      <c r="E81" s="60">
        <v>321.60000000000002</v>
      </c>
      <c r="F81" s="60">
        <v>52</v>
      </c>
      <c r="G81" s="60">
        <v>321.60000000000002</v>
      </c>
      <c r="H81" s="57"/>
      <c r="I81" s="57"/>
      <c r="J81" s="60">
        <v>62</v>
      </c>
      <c r="K81" s="60">
        <v>341.9</v>
      </c>
      <c r="L81" s="18"/>
      <c r="M81" s="18"/>
      <c r="N81" s="18"/>
      <c r="O81" s="18"/>
      <c r="P81" s="18"/>
      <c r="Q81" s="18"/>
    </row>
    <row r="82" spans="1:17" ht="12.75" customHeight="1">
      <c r="A82" s="20"/>
      <c r="B82" s="34"/>
      <c r="C82" s="21" t="s">
        <v>76</v>
      </c>
      <c r="D82" s="60">
        <v>16</v>
      </c>
      <c r="E82" s="60">
        <v>89.3</v>
      </c>
      <c r="F82" s="60">
        <v>16</v>
      </c>
      <c r="G82" s="60">
        <v>89.3</v>
      </c>
      <c r="H82" s="57"/>
      <c r="I82" s="57"/>
      <c r="J82" s="60">
        <v>16</v>
      </c>
      <c r="K82" s="60">
        <v>89.3</v>
      </c>
      <c r="L82" s="18"/>
      <c r="M82" s="18"/>
      <c r="N82" s="18"/>
      <c r="O82" s="18"/>
      <c r="P82" s="18"/>
      <c r="Q82" s="18"/>
    </row>
    <row r="83" spans="1:17" ht="12.75" customHeight="1">
      <c r="A83" s="20"/>
      <c r="B83" s="34"/>
      <c r="C83" s="21" t="s">
        <v>77</v>
      </c>
      <c r="D83" s="61">
        <v>35</v>
      </c>
      <c r="E83" s="60">
        <v>323.22000000000003</v>
      </c>
      <c r="F83" s="61">
        <v>35</v>
      </c>
      <c r="G83" s="60">
        <v>323.22000000000003</v>
      </c>
      <c r="H83" s="57"/>
      <c r="I83" s="57"/>
      <c r="J83" s="60">
        <v>61</v>
      </c>
      <c r="K83" s="60">
        <v>316.39999999999998</v>
      </c>
      <c r="L83" s="18"/>
      <c r="M83" s="18"/>
      <c r="N83" s="18"/>
      <c r="O83" s="18"/>
      <c r="P83" s="18"/>
      <c r="Q83" s="18"/>
    </row>
    <row r="84" spans="1:17" ht="12.75" customHeight="1">
      <c r="A84" s="20"/>
      <c r="B84" s="34"/>
      <c r="C84" s="21" t="s">
        <v>78</v>
      </c>
      <c r="D84" s="60">
        <v>3</v>
      </c>
      <c r="E84" s="60">
        <v>12.5</v>
      </c>
      <c r="F84" s="60">
        <v>3</v>
      </c>
      <c r="G84" s="60">
        <v>12.5</v>
      </c>
      <c r="H84" s="57"/>
      <c r="I84" s="57"/>
      <c r="J84" s="60">
        <v>3</v>
      </c>
      <c r="K84" s="60">
        <v>12.5</v>
      </c>
      <c r="L84" s="18"/>
      <c r="M84" s="18"/>
      <c r="N84" s="18"/>
      <c r="O84" s="18"/>
      <c r="P84" s="18"/>
      <c r="Q84" s="18"/>
    </row>
    <row r="85" spans="1:17" ht="12.75" customHeight="1">
      <c r="A85" s="20"/>
      <c r="B85" s="34"/>
      <c r="C85" s="21" t="s">
        <v>79</v>
      </c>
      <c r="D85" s="60">
        <v>10</v>
      </c>
      <c r="E85" s="60">
        <v>49</v>
      </c>
      <c r="F85" s="60">
        <v>10</v>
      </c>
      <c r="G85" s="60">
        <v>49</v>
      </c>
      <c r="H85" s="57"/>
      <c r="I85" s="57"/>
      <c r="J85" s="88">
        <v>11</v>
      </c>
      <c r="K85" s="88">
        <v>55</v>
      </c>
      <c r="L85" s="18"/>
      <c r="M85" s="18"/>
      <c r="N85" s="18"/>
      <c r="O85" s="18"/>
      <c r="P85" s="18"/>
      <c r="Q85" s="18"/>
    </row>
    <row r="86" spans="1:17" ht="12.75" customHeight="1">
      <c r="A86" s="20"/>
      <c r="B86" s="34"/>
      <c r="C86" s="21" t="s">
        <v>80</v>
      </c>
      <c r="D86" s="60">
        <v>5</v>
      </c>
      <c r="E86" s="60">
        <v>23.5</v>
      </c>
      <c r="F86" s="60">
        <v>5</v>
      </c>
      <c r="G86" s="60">
        <v>23.5</v>
      </c>
      <c r="H86" s="57"/>
      <c r="I86" s="57"/>
      <c r="J86" s="88">
        <v>6</v>
      </c>
      <c r="K86" s="88">
        <v>29.5</v>
      </c>
      <c r="L86" s="18"/>
      <c r="M86" s="18"/>
      <c r="N86" s="18"/>
      <c r="O86" s="18"/>
      <c r="P86" s="18"/>
      <c r="Q86" s="18"/>
    </row>
    <row r="87" spans="1:17" ht="12.75" customHeight="1">
      <c r="A87" s="20"/>
      <c r="B87" s="34"/>
      <c r="C87" s="21" t="s">
        <v>81</v>
      </c>
      <c r="D87" s="60">
        <v>19</v>
      </c>
      <c r="E87" s="60">
        <v>97.1</v>
      </c>
      <c r="F87" s="60">
        <v>19</v>
      </c>
      <c r="G87" s="60">
        <v>97.1</v>
      </c>
      <c r="H87" s="57"/>
      <c r="I87" s="57"/>
      <c r="J87" s="60">
        <v>20</v>
      </c>
      <c r="K87" s="60">
        <v>112.1</v>
      </c>
      <c r="L87" s="18"/>
      <c r="M87" s="18"/>
      <c r="N87" s="18"/>
      <c r="O87" s="18"/>
      <c r="P87" s="18"/>
      <c r="Q87" s="18"/>
    </row>
    <row r="88" spans="1:17" ht="12.75" customHeight="1">
      <c r="A88" s="20"/>
      <c r="B88" s="34"/>
      <c r="C88" s="21" t="s">
        <v>82</v>
      </c>
      <c r="D88" s="60">
        <v>10</v>
      </c>
      <c r="E88" s="60">
        <v>48.1</v>
      </c>
      <c r="F88" s="60">
        <v>10</v>
      </c>
      <c r="G88" s="60">
        <v>48.1</v>
      </c>
      <c r="H88" s="57"/>
      <c r="I88" s="57"/>
      <c r="J88" s="88">
        <v>11</v>
      </c>
      <c r="K88" s="88">
        <v>54.1</v>
      </c>
      <c r="L88" s="18"/>
      <c r="M88" s="18"/>
      <c r="N88" s="18"/>
      <c r="O88" s="18"/>
      <c r="P88" s="18"/>
      <c r="Q88" s="18"/>
    </row>
    <row r="89" spans="1:17" ht="12.75" customHeight="1">
      <c r="A89" s="20"/>
      <c r="B89" s="34"/>
      <c r="C89" s="21" t="s">
        <v>83</v>
      </c>
      <c r="D89" s="43"/>
      <c r="E89" s="43"/>
      <c r="F89" s="43"/>
      <c r="G89" s="43"/>
      <c r="H89" s="17"/>
      <c r="I89" s="17"/>
      <c r="J89" s="44"/>
      <c r="K89" s="43"/>
      <c r="L89" s="18"/>
      <c r="M89" s="18"/>
      <c r="N89" s="18"/>
      <c r="O89" s="18"/>
      <c r="P89" s="18"/>
      <c r="Q89" s="18"/>
    </row>
    <row r="90" spans="1:17" ht="12.75" customHeight="1">
      <c r="A90" s="20"/>
      <c r="B90" s="34"/>
      <c r="C90" s="21" t="s">
        <v>84</v>
      </c>
      <c r="D90" s="60">
        <v>9</v>
      </c>
      <c r="E90" s="60">
        <v>57.5</v>
      </c>
      <c r="F90" s="60">
        <v>9</v>
      </c>
      <c r="G90" s="60">
        <v>57.5</v>
      </c>
      <c r="H90" s="57"/>
      <c r="I90" s="57"/>
      <c r="J90" s="88">
        <v>10</v>
      </c>
      <c r="K90" s="88">
        <v>63.5</v>
      </c>
      <c r="L90" s="18"/>
      <c r="M90" s="18"/>
      <c r="N90" s="18"/>
      <c r="O90" s="18"/>
      <c r="P90" s="18"/>
      <c r="Q90" s="18"/>
    </row>
    <row r="91" spans="1:17" ht="12.75" customHeight="1">
      <c r="A91" s="20"/>
      <c r="B91" s="34"/>
      <c r="C91" s="24" t="s">
        <v>29</v>
      </c>
      <c r="D91" s="59">
        <f>D80+D81+D82+D83+D84+D85+D86+D87+D88+D89+D90</f>
        <v>194</v>
      </c>
      <c r="E91" s="59">
        <f t="shared" ref="E91:Q91" si="6">E80+E81+E82+E83+E84+E85+E86+E87+E88+E89+E90</f>
        <v>1237.2199999999998</v>
      </c>
      <c r="F91" s="59">
        <f t="shared" si="6"/>
        <v>194</v>
      </c>
      <c r="G91" s="59">
        <f t="shared" si="6"/>
        <v>1237.2199999999998</v>
      </c>
      <c r="H91" s="59">
        <f t="shared" si="6"/>
        <v>0</v>
      </c>
      <c r="I91" s="59">
        <f t="shared" si="6"/>
        <v>0</v>
      </c>
      <c r="J91" s="59">
        <f t="shared" si="6"/>
        <v>243</v>
      </c>
      <c r="K91" s="59">
        <f t="shared" si="6"/>
        <v>1302.0999999999999</v>
      </c>
      <c r="L91" s="18">
        <f t="shared" si="6"/>
        <v>0</v>
      </c>
      <c r="M91" s="18">
        <f t="shared" si="6"/>
        <v>0</v>
      </c>
      <c r="N91" s="18">
        <f t="shared" si="6"/>
        <v>0</v>
      </c>
      <c r="O91" s="18">
        <f t="shared" si="6"/>
        <v>0</v>
      </c>
      <c r="P91" s="18">
        <f t="shared" si="6"/>
        <v>0</v>
      </c>
      <c r="Q91" s="18">
        <f t="shared" si="6"/>
        <v>0</v>
      </c>
    </row>
    <row r="92" spans="1:17" ht="12.75" customHeight="1">
      <c r="A92" s="20"/>
      <c r="B92" s="34"/>
      <c r="C92" s="117" t="s">
        <v>85</v>
      </c>
      <c r="D92" s="117"/>
      <c r="E92" s="17"/>
      <c r="F92" s="17"/>
      <c r="G92" s="17"/>
      <c r="H92" s="17"/>
      <c r="I92" s="17"/>
      <c r="J92" s="17"/>
      <c r="K92" s="17"/>
      <c r="L92" s="18"/>
      <c r="M92" s="18"/>
      <c r="N92" s="18"/>
      <c r="O92" s="18"/>
      <c r="P92" s="18"/>
      <c r="Q92" s="18"/>
    </row>
    <row r="93" spans="1:17" ht="12.75" customHeight="1">
      <c r="A93" s="20"/>
      <c r="B93" s="34"/>
      <c r="C93" s="21" t="s">
        <v>86</v>
      </c>
      <c r="D93" s="60">
        <v>13</v>
      </c>
      <c r="E93" s="60">
        <v>87</v>
      </c>
      <c r="F93" s="60">
        <v>13</v>
      </c>
      <c r="G93" s="60">
        <v>87</v>
      </c>
      <c r="H93" s="57">
        <v>3</v>
      </c>
      <c r="I93" s="57">
        <v>14</v>
      </c>
      <c r="J93" s="60">
        <v>20</v>
      </c>
      <c r="K93" s="60">
        <v>124.6</v>
      </c>
      <c r="L93" s="18"/>
      <c r="M93" s="18"/>
      <c r="N93" s="18"/>
      <c r="O93" s="18"/>
      <c r="P93" s="18"/>
      <c r="Q93" s="18"/>
    </row>
    <row r="94" spans="1:17" ht="12.75" customHeight="1">
      <c r="A94" s="20"/>
      <c r="B94" s="34"/>
      <c r="C94" s="21" t="s">
        <v>87</v>
      </c>
      <c r="D94" s="60">
        <v>18</v>
      </c>
      <c r="E94" s="60">
        <v>98.4</v>
      </c>
      <c r="F94" s="60">
        <v>18</v>
      </c>
      <c r="G94" s="60">
        <v>98.4</v>
      </c>
      <c r="H94" s="57">
        <v>1</v>
      </c>
      <c r="I94" s="57">
        <v>5</v>
      </c>
      <c r="J94" s="60">
        <v>37</v>
      </c>
      <c r="K94" s="60">
        <v>207.3</v>
      </c>
      <c r="L94" s="18"/>
      <c r="M94" s="18"/>
      <c r="N94" s="18"/>
      <c r="O94" s="18"/>
      <c r="P94" s="18"/>
      <c r="Q94" s="18"/>
    </row>
    <row r="95" spans="1:17" ht="12.75" customHeight="1">
      <c r="A95" s="20"/>
      <c r="B95" s="34"/>
      <c r="C95" s="21" t="s">
        <v>88</v>
      </c>
      <c r="D95" s="60">
        <v>30</v>
      </c>
      <c r="E95" s="60">
        <v>176.3</v>
      </c>
      <c r="F95" s="60">
        <v>30</v>
      </c>
      <c r="G95" s="60">
        <v>176.3</v>
      </c>
      <c r="H95" s="57">
        <v>1</v>
      </c>
      <c r="I95" s="57">
        <v>6</v>
      </c>
      <c r="J95" s="60">
        <v>35</v>
      </c>
      <c r="K95" s="60">
        <v>203.3</v>
      </c>
      <c r="L95" s="18"/>
      <c r="M95" s="18"/>
      <c r="N95" s="18"/>
      <c r="O95" s="18"/>
      <c r="P95" s="18"/>
      <c r="Q95" s="18"/>
    </row>
    <row r="96" spans="1:17" ht="12.75" customHeight="1">
      <c r="A96" s="20"/>
      <c r="B96" s="34"/>
      <c r="C96" s="21" t="s">
        <v>72</v>
      </c>
      <c r="D96" s="60">
        <v>3</v>
      </c>
      <c r="E96" s="60">
        <v>13</v>
      </c>
      <c r="F96" s="60">
        <v>3</v>
      </c>
      <c r="G96" s="60">
        <v>13</v>
      </c>
      <c r="H96" s="57"/>
      <c r="I96" s="57"/>
      <c r="J96" s="60">
        <v>2</v>
      </c>
      <c r="K96" s="60">
        <v>9</v>
      </c>
      <c r="L96" s="18"/>
      <c r="M96" s="18"/>
      <c r="N96" s="18"/>
      <c r="O96" s="18"/>
      <c r="P96" s="18"/>
      <c r="Q96" s="18"/>
    </row>
    <row r="97" spans="1:17" ht="12.75" customHeight="1">
      <c r="A97" s="20"/>
      <c r="B97" s="34"/>
      <c r="C97" s="21" t="s">
        <v>89</v>
      </c>
      <c r="D97" s="60">
        <v>1</v>
      </c>
      <c r="E97" s="60">
        <v>14</v>
      </c>
      <c r="F97" s="60">
        <v>1</v>
      </c>
      <c r="G97" s="60">
        <v>14</v>
      </c>
      <c r="H97" s="57"/>
      <c r="I97" s="57"/>
      <c r="J97" s="60">
        <v>1</v>
      </c>
      <c r="K97" s="60">
        <v>14</v>
      </c>
      <c r="L97" s="18"/>
      <c r="M97" s="18"/>
      <c r="N97" s="18"/>
      <c r="O97" s="18"/>
      <c r="P97" s="18"/>
      <c r="Q97" s="18"/>
    </row>
    <row r="98" spans="1:17" ht="12.75" customHeight="1">
      <c r="A98" s="20"/>
      <c r="B98" s="34"/>
      <c r="C98" s="21" t="s">
        <v>90</v>
      </c>
      <c r="D98" s="45"/>
      <c r="E98" s="45"/>
      <c r="F98" s="45"/>
      <c r="G98" s="45"/>
      <c r="H98" s="17"/>
      <c r="I98" s="17"/>
      <c r="J98" s="45"/>
      <c r="K98" s="45"/>
      <c r="L98" s="18"/>
      <c r="M98" s="18"/>
      <c r="N98" s="18"/>
      <c r="O98" s="18"/>
      <c r="P98" s="18"/>
      <c r="Q98" s="18"/>
    </row>
    <row r="99" spans="1:17" ht="12.75" customHeight="1">
      <c r="A99" s="20"/>
      <c r="B99" s="34"/>
      <c r="C99" s="21" t="s">
        <v>91</v>
      </c>
      <c r="D99" s="45"/>
      <c r="E99" s="45"/>
      <c r="F99" s="45"/>
      <c r="G99" s="45"/>
      <c r="H99" s="17"/>
      <c r="I99" s="17"/>
      <c r="J99" s="45"/>
      <c r="K99" s="45"/>
      <c r="L99" s="18"/>
      <c r="M99" s="18"/>
      <c r="N99" s="18"/>
      <c r="O99" s="18"/>
      <c r="P99" s="18"/>
      <c r="Q99" s="18"/>
    </row>
    <row r="100" spans="1:17" ht="12.75" customHeight="1">
      <c r="A100" s="20"/>
      <c r="B100" s="34"/>
      <c r="C100" s="21" t="s">
        <v>92</v>
      </c>
      <c r="D100" s="60">
        <v>14</v>
      </c>
      <c r="E100" s="60">
        <v>88</v>
      </c>
      <c r="F100" s="60">
        <v>14</v>
      </c>
      <c r="G100" s="60">
        <v>88</v>
      </c>
      <c r="H100" s="57">
        <v>1</v>
      </c>
      <c r="I100" s="57">
        <v>4</v>
      </c>
      <c r="J100" s="60">
        <v>17</v>
      </c>
      <c r="K100" s="60">
        <v>103</v>
      </c>
      <c r="L100" s="18"/>
      <c r="M100" s="18"/>
      <c r="N100" s="18"/>
      <c r="O100" s="18"/>
      <c r="P100" s="18"/>
      <c r="Q100" s="18"/>
    </row>
    <row r="101" spans="1:17" ht="12.75" customHeight="1">
      <c r="A101" s="20"/>
      <c r="B101" s="34"/>
      <c r="C101" s="21" t="s">
        <v>93</v>
      </c>
      <c r="D101" s="60">
        <v>2</v>
      </c>
      <c r="E101" s="60">
        <v>11</v>
      </c>
      <c r="F101" s="60">
        <v>2</v>
      </c>
      <c r="G101" s="60">
        <v>11</v>
      </c>
      <c r="H101" s="57">
        <v>2</v>
      </c>
      <c r="I101" s="57">
        <v>10.199999999999999</v>
      </c>
      <c r="J101" s="60">
        <v>3</v>
      </c>
      <c r="K101" s="60">
        <v>19</v>
      </c>
      <c r="L101" s="18"/>
      <c r="M101" s="18"/>
      <c r="N101" s="18"/>
      <c r="O101" s="18"/>
      <c r="P101" s="18"/>
      <c r="Q101" s="18"/>
    </row>
    <row r="102" spans="1:17" ht="12.75" customHeight="1">
      <c r="A102" s="20"/>
      <c r="B102" s="34"/>
      <c r="C102" s="21" t="s">
        <v>29</v>
      </c>
      <c r="D102" s="59">
        <f>D93+D94+D95+D96+D97+D98+D99+D100+D101</f>
        <v>81</v>
      </c>
      <c r="E102" s="59">
        <f t="shared" ref="E102:Q102" si="7">E93+E94+E95+E96+E97+E98+E99+E100+E101</f>
        <v>487.70000000000005</v>
      </c>
      <c r="F102" s="59">
        <f t="shared" si="7"/>
        <v>81</v>
      </c>
      <c r="G102" s="59">
        <f t="shared" si="7"/>
        <v>487.70000000000005</v>
      </c>
      <c r="H102" s="59">
        <f t="shared" si="7"/>
        <v>8</v>
      </c>
      <c r="I102" s="59">
        <f t="shared" si="7"/>
        <v>39.200000000000003</v>
      </c>
      <c r="J102" s="59">
        <f t="shared" si="7"/>
        <v>115</v>
      </c>
      <c r="K102" s="59">
        <f t="shared" si="7"/>
        <v>680.2</v>
      </c>
      <c r="L102" s="18">
        <f t="shared" si="7"/>
        <v>0</v>
      </c>
      <c r="M102" s="18">
        <f t="shared" si="7"/>
        <v>0</v>
      </c>
      <c r="N102" s="18">
        <f t="shared" si="7"/>
        <v>0</v>
      </c>
      <c r="O102" s="18">
        <f t="shared" si="7"/>
        <v>0</v>
      </c>
      <c r="P102" s="18">
        <f t="shared" si="7"/>
        <v>0</v>
      </c>
      <c r="Q102" s="18">
        <f t="shared" si="7"/>
        <v>0</v>
      </c>
    </row>
    <row r="103" spans="1:17" ht="12.75" customHeight="1">
      <c r="A103" s="20"/>
      <c r="B103" s="34"/>
      <c r="C103" s="117" t="s">
        <v>94</v>
      </c>
      <c r="D103" s="117"/>
      <c r="E103" s="17"/>
      <c r="F103" s="17"/>
      <c r="G103" s="17"/>
      <c r="H103" s="17"/>
      <c r="I103" s="17"/>
      <c r="J103" s="17"/>
      <c r="K103" s="17"/>
      <c r="L103" s="18"/>
      <c r="M103" s="18"/>
      <c r="N103" s="18"/>
      <c r="O103" s="18"/>
      <c r="P103" s="18"/>
      <c r="Q103" s="18"/>
    </row>
    <row r="104" spans="1:17" ht="12.75" customHeight="1">
      <c r="A104" s="20"/>
      <c r="B104" s="34"/>
      <c r="C104" s="21" t="s">
        <v>95</v>
      </c>
      <c r="D104" s="60">
        <v>42</v>
      </c>
      <c r="E104" s="60">
        <v>245</v>
      </c>
      <c r="F104" s="60">
        <v>42</v>
      </c>
      <c r="G104" s="60">
        <v>245</v>
      </c>
      <c r="H104" s="57"/>
      <c r="I104" s="57"/>
      <c r="J104" s="60">
        <v>38</v>
      </c>
      <c r="K104" s="69">
        <v>255</v>
      </c>
      <c r="L104" s="18"/>
      <c r="M104" s="18"/>
      <c r="N104" s="18"/>
      <c r="O104" s="18"/>
      <c r="P104" s="18"/>
      <c r="Q104" s="18"/>
    </row>
    <row r="105" spans="1:17" ht="12.75" customHeight="1">
      <c r="A105" s="20"/>
      <c r="B105" s="34"/>
      <c r="C105" s="21" t="s">
        <v>96</v>
      </c>
      <c r="D105" s="60">
        <v>4</v>
      </c>
      <c r="E105" s="60">
        <v>24</v>
      </c>
      <c r="F105" s="60">
        <v>4</v>
      </c>
      <c r="G105" s="60">
        <v>24</v>
      </c>
      <c r="H105" s="57"/>
      <c r="I105" s="57"/>
      <c r="J105" s="60">
        <v>9</v>
      </c>
      <c r="K105" s="60">
        <v>38.51</v>
      </c>
      <c r="L105" s="18"/>
      <c r="M105" s="18"/>
      <c r="N105" s="18"/>
      <c r="O105" s="18"/>
      <c r="P105" s="18"/>
      <c r="Q105" s="18"/>
    </row>
    <row r="106" spans="1:17" ht="12.75" customHeight="1">
      <c r="A106" s="20"/>
      <c r="B106" s="34"/>
      <c r="C106" s="21" t="s">
        <v>97</v>
      </c>
      <c r="D106" s="60">
        <v>18</v>
      </c>
      <c r="E106" s="60">
        <v>131</v>
      </c>
      <c r="F106" s="60">
        <v>18</v>
      </c>
      <c r="G106" s="60">
        <v>131</v>
      </c>
      <c r="H106" s="57"/>
      <c r="I106" s="57"/>
      <c r="J106" s="88">
        <v>22</v>
      </c>
      <c r="K106" s="88">
        <v>142.5</v>
      </c>
      <c r="L106" s="18"/>
      <c r="M106" s="18"/>
      <c r="N106" s="18"/>
      <c r="O106" s="18"/>
      <c r="P106" s="18"/>
      <c r="Q106" s="18"/>
    </row>
    <row r="107" spans="1:17" ht="12.75" customHeight="1">
      <c r="A107" s="20"/>
      <c r="B107" s="34"/>
      <c r="C107" s="21" t="s">
        <v>98</v>
      </c>
      <c r="D107" s="60">
        <v>21</v>
      </c>
      <c r="E107" s="60">
        <v>140</v>
      </c>
      <c r="F107" s="60">
        <v>21</v>
      </c>
      <c r="G107" s="60">
        <v>140</v>
      </c>
      <c r="H107" s="57"/>
      <c r="I107" s="57"/>
      <c r="J107" s="60">
        <v>21</v>
      </c>
      <c r="K107" s="60">
        <v>121</v>
      </c>
      <c r="L107" s="18"/>
      <c r="M107" s="18"/>
      <c r="N107" s="18"/>
      <c r="O107" s="18"/>
      <c r="P107" s="18"/>
      <c r="Q107" s="18"/>
    </row>
    <row r="108" spans="1:17" ht="12.75" customHeight="1">
      <c r="A108" s="20"/>
      <c r="B108" s="34"/>
      <c r="C108" s="21" t="s">
        <v>99</v>
      </c>
      <c r="D108" s="60">
        <v>12</v>
      </c>
      <c r="E108" s="60">
        <v>68.599999999999994</v>
      </c>
      <c r="F108" s="60">
        <v>12</v>
      </c>
      <c r="G108" s="60">
        <v>68.599999999999994</v>
      </c>
      <c r="H108" s="57"/>
      <c r="I108" s="57"/>
      <c r="J108" s="69">
        <v>21</v>
      </c>
      <c r="K108" s="69">
        <v>94.5</v>
      </c>
      <c r="L108" s="18"/>
      <c r="M108" s="18"/>
      <c r="N108" s="18"/>
      <c r="O108" s="18"/>
      <c r="P108" s="18"/>
      <c r="Q108" s="18"/>
    </row>
    <row r="109" spans="1:17" ht="12.75" customHeight="1">
      <c r="A109" s="20"/>
      <c r="B109" s="34"/>
      <c r="C109" s="21" t="s">
        <v>100</v>
      </c>
      <c r="D109" s="60">
        <v>11</v>
      </c>
      <c r="E109" s="60">
        <v>33</v>
      </c>
      <c r="F109" s="60">
        <v>11</v>
      </c>
      <c r="G109" s="60">
        <v>33</v>
      </c>
      <c r="H109" s="57"/>
      <c r="I109" s="57"/>
      <c r="J109" s="60">
        <v>6</v>
      </c>
      <c r="K109" s="60">
        <v>2</v>
      </c>
      <c r="L109" s="18"/>
      <c r="M109" s="18"/>
      <c r="N109" s="18"/>
      <c r="O109" s="18"/>
      <c r="P109" s="18"/>
      <c r="Q109" s="18"/>
    </row>
    <row r="110" spans="1:17" ht="12.75" customHeight="1">
      <c r="A110" s="20"/>
      <c r="B110" s="34"/>
      <c r="C110" s="21" t="s">
        <v>101</v>
      </c>
      <c r="D110" s="60">
        <v>10</v>
      </c>
      <c r="E110" s="60">
        <v>57</v>
      </c>
      <c r="F110" s="60">
        <v>10</v>
      </c>
      <c r="G110" s="60">
        <v>57</v>
      </c>
      <c r="H110" s="57"/>
      <c r="I110" s="57"/>
      <c r="J110" s="88">
        <v>9</v>
      </c>
      <c r="K110" s="88">
        <v>52</v>
      </c>
      <c r="L110" s="18"/>
      <c r="M110" s="18"/>
      <c r="N110" s="18"/>
      <c r="O110" s="18"/>
      <c r="P110" s="18"/>
      <c r="Q110" s="18"/>
    </row>
    <row r="111" spans="1:17" ht="12.75" customHeight="1">
      <c r="A111" s="20"/>
      <c r="B111" s="34"/>
      <c r="C111" s="21" t="s">
        <v>102</v>
      </c>
      <c r="D111" s="60">
        <v>12</v>
      </c>
      <c r="E111" s="60">
        <v>63.9</v>
      </c>
      <c r="F111" s="60">
        <v>12</v>
      </c>
      <c r="G111" s="60">
        <v>63.9</v>
      </c>
      <c r="H111" s="57"/>
      <c r="I111" s="57"/>
      <c r="J111" s="88">
        <v>7</v>
      </c>
      <c r="K111" s="88">
        <v>35</v>
      </c>
      <c r="L111" s="18"/>
      <c r="M111" s="18"/>
      <c r="N111" s="18"/>
      <c r="O111" s="18"/>
      <c r="P111" s="18"/>
      <c r="Q111" s="18"/>
    </row>
    <row r="112" spans="1:17" ht="12.75" customHeight="1">
      <c r="A112" s="20"/>
      <c r="B112" s="34"/>
      <c r="C112" s="21" t="s">
        <v>103</v>
      </c>
      <c r="D112" s="60">
        <v>3</v>
      </c>
      <c r="E112" s="60">
        <v>19.600000000000001</v>
      </c>
      <c r="F112" s="60">
        <v>3</v>
      </c>
      <c r="G112" s="60">
        <v>19.600000000000001</v>
      </c>
      <c r="H112" s="57"/>
      <c r="I112" s="57"/>
      <c r="J112" s="88">
        <v>5</v>
      </c>
      <c r="K112" s="88">
        <v>40</v>
      </c>
      <c r="L112" s="18"/>
      <c r="M112" s="18"/>
      <c r="N112" s="18"/>
      <c r="O112" s="18"/>
      <c r="P112" s="18"/>
      <c r="Q112" s="18"/>
    </row>
    <row r="113" spans="1:17" ht="12.75" customHeight="1">
      <c r="A113" s="20"/>
      <c r="B113" s="34"/>
      <c r="C113" s="21" t="s">
        <v>104</v>
      </c>
      <c r="D113" s="60">
        <v>7</v>
      </c>
      <c r="E113" s="60">
        <v>47</v>
      </c>
      <c r="F113" s="60">
        <v>7</v>
      </c>
      <c r="G113" s="60">
        <v>47</v>
      </c>
      <c r="H113" s="57"/>
      <c r="I113" s="57"/>
      <c r="J113" s="60">
        <v>11</v>
      </c>
      <c r="K113" s="60">
        <v>67</v>
      </c>
      <c r="L113" s="18"/>
      <c r="M113" s="18"/>
      <c r="N113" s="18"/>
      <c r="O113" s="18"/>
      <c r="P113" s="18"/>
      <c r="Q113" s="18"/>
    </row>
    <row r="114" spans="1:17" ht="12.75" customHeight="1">
      <c r="A114" s="20"/>
      <c r="B114" s="34"/>
      <c r="C114" s="21" t="s">
        <v>105</v>
      </c>
      <c r="D114" s="60">
        <v>4</v>
      </c>
      <c r="E114" s="60">
        <v>12</v>
      </c>
      <c r="F114" s="60">
        <v>4</v>
      </c>
      <c r="G114" s="60">
        <v>12</v>
      </c>
      <c r="H114" s="57"/>
      <c r="I114" s="57"/>
      <c r="J114" s="60">
        <v>6</v>
      </c>
      <c r="K114" s="60">
        <v>15</v>
      </c>
      <c r="L114" s="18"/>
      <c r="M114" s="18"/>
      <c r="N114" s="18"/>
      <c r="O114" s="18"/>
      <c r="P114" s="18"/>
      <c r="Q114" s="18"/>
    </row>
    <row r="115" spans="1:17" ht="12.75" customHeight="1">
      <c r="A115" s="20"/>
      <c r="B115" s="34"/>
      <c r="C115" s="21" t="s">
        <v>29</v>
      </c>
      <c r="D115" s="59">
        <f>D104+D105+D106+D107+D108+D109+D110+D111+D112+D113+D114</f>
        <v>144</v>
      </c>
      <c r="E115" s="59">
        <f t="shared" ref="E115:Q115" si="8">E104+E105+E106+E107+E108+E109+E110+E111+E112+E113+E114</f>
        <v>841.1</v>
      </c>
      <c r="F115" s="59">
        <f t="shared" si="8"/>
        <v>144</v>
      </c>
      <c r="G115" s="59">
        <f t="shared" si="8"/>
        <v>841.1</v>
      </c>
      <c r="H115" s="59">
        <f t="shared" si="8"/>
        <v>0</v>
      </c>
      <c r="I115" s="59">
        <f t="shared" si="8"/>
        <v>0</v>
      </c>
      <c r="J115" s="59">
        <f t="shared" si="8"/>
        <v>155</v>
      </c>
      <c r="K115" s="59">
        <f t="shared" si="8"/>
        <v>862.51</v>
      </c>
      <c r="L115" s="18">
        <f t="shared" si="8"/>
        <v>0</v>
      </c>
      <c r="M115" s="18">
        <f t="shared" si="8"/>
        <v>0</v>
      </c>
      <c r="N115" s="18">
        <f t="shared" si="8"/>
        <v>0</v>
      </c>
      <c r="O115" s="18">
        <f t="shared" si="8"/>
        <v>0</v>
      </c>
      <c r="P115" s="18">
        <f t="shared" si="8"/>
        <v>0</v>
      </c>
      <c r="Q115" s="18">
        <f t="shared" si="8"/>
        <v>0</v>
      </c>
    </row>
    <row r="116" spans="1:17" ht="12.75" customHeight="1">
      <c r="A116" s="20"/>
      <c r="B116" s="34"/>
      <c r="C116" s="117" t="s">
        <v>106</v>
      </c>
      <c r="D116" s="117"/>
      <c r="E116" s="17"/>
      <c r="F116" s="17"/>
      <c r="G116" s="17"/>
      <c r="H116" s="17"/>
      <c r="I116" s="17"/>
      <c r="J116" s="17"/>
      <c r="K116" s="17"/>
      <c r="L116" s="18"/>
      <c r="M116" s="18"/>
      <c r="N116" s="18"/>
      <c r="O116" s="18"/>
      <c r="P116" s="18"/>
      <c r="Q116" s="18"/>
    </row>
    <row r="117" spans="1:17" ht="12.75" customHeight="1">
      <c r="A117" s="20"/>
      <c r="B117" s="34"/>
      <c r="C117" s="25" t="s">
        <v>107</v>
      </c>
      <c r="D117" s="56"/>
      <c r="E117" s="56"/>
      <c r="F117" s="56"/>
      <c r="G117" s="56"/>
      <c r="H117" s="57"/>
      <c r="I117" s="57"/>
      <c r="J117" s="56"/>
      <c r="K117" s="56"/>
      <c r="L117" s="18"/>
      <c r="M117" s="18"/>
      <c r="N117" s="18"/>
      <c r="O117" s="18"/>
      <c r="P117" s="18"/>
      <c r="Q117" s="18"/>
    </row>
    <row r="118" spans="1:17" ht="12.75" customHeight="1">
      <c r="A118" s="20"/>
      <c r="B118" s="34"/>
      <c r="C118" s="25" t="s">
        <v>108</v>
      </c>
      <c r="D118" s="54">
        <v>7</v>
      </c>
      <c r="E118" s="54">
        <v>51.5</v>
      </c>
      <c r="F118" s="54">
        <v>7</v>
      </c>
      <c r="G118" s="54">
        <v>51.5</v>
      </c>
      <c r="H118" s="57"/>
      <c r="I118" s="57"/>
      <c r="J118" s="54">
        <v>5</v>
      </c>
      <c r="K118" s="54">
        <v>27.5</v>
      </c>
      <c r="L118" s="18"/>
      <c r="M118" s="18"/>
      <c r="N118" s="18"/>
      <c r="O118" s="18"/>
      <c r="P118" s="18"/>
      <c r="Q118" s="18"/>
    </row>
    <row r="119" spans="1:17" ht="12.75" customHeight="1">
      <c r="A119" s="20"/>
      <c r="B119" s="34"/>
      <c r="C119" s="25" t="s">
        <v>109</v>
      </c>
      <c r="D119" s="54">
        <v>8</v>
      </c>
      <c r="E119" s="54">
        <v>41.5</v>
      </c>
      <c r="F119" s="54">
        <v>7</v>
      </c>
      <c r="G119" s="54">
        <v>37.5</v>
      </c>
      <c r="H119" s="57"/>
      <c r="I119" s="57"/>
      <c r="J119" s="54">
        <v>7</v>
      </c>
      <c r="K119" s="54">
        <v>37.5</v>
      </c>
      <c r="L119" s="18"/>
      <c r="M119" s="18"/>
      <c r="N119" s="18"/>
      <c r="O119" s="18"/>
      <c r="P119" s="18"/>
      <c r="Q119" s="18"/>
    </row>
    <row r="120" spans="1:17" ht="12.75" customHeight="1">
      <c r="A120" s="20"/>
      <c r="B120" s="34"/>
      <c r="C120" s="25" t="s">
        <v>110</v>
      </c>
      <c r="D120" s="54">
        <v>32</v>
      </c>
      <c r="E120" s="54">
        <v>194.1</v>
      </c>
      <c r="F120" s="54">
        <v>31</v>
      </c>
      <c r="G120" s="54">
        <v>190.1</v>
      </c>
      <c r="H120" s="57"/>
      <c r="I120" s="57"/>
      <c r="J120" s="54">
        <v>28</v>
      </c>
      <c r="K120" s="54">
        <v>166.6</v>
      </c>
      <c r="L120" s="18"/>
      <c r="M120" s="18"/>
      <c r="N120" s="18"/>
      <c r="O120" s="18"/>
      <c r="P120" s="18"/>
      <c r="Q120" s="18"/>
    </row>
    <row r="121" spans="1:17" ht="12.75" customHeight="1">
      <c r="A121" s="20"/>
      <c r="B121" s="34"/>
      <c r="C121" s="25" t="s">
        <v>111</v>
      </c>
      <c r="D121" s="54">
        <v>39</v>
      </c>
      <c r="E121" s="54">
        <v>281.7</v>
      </c>
      <c r="F121" s="54">
        <v>31</v>
      </c>
      <c r="G121" s="73">
        <v>275.2</v>
      </c>
      <c r="H121" s="57"/>
      <c r="I121" s="57"/>
      <c r="J121" s="54">
        <v>31</v>
      </c>
      <c r="K121" s="54">
        <v>183.2</v>
      </c>
      <c r="L121" s="18"/>
      <c r="M121" s="18"/>
      <c r="N121" s="18"/>
      <c r="O121" s="18"/>
      <c r="P121" s="18"/>
      <c r="Q121" s="18"/>
    </row>
    <row r="122" spans="1:17" ht="12.75" customHeight="1">
      <c r="A122" s="20"/>
      <c r="B122" s="34"/>
      <c r="C122" s="25" t="s">
        <v>112</v>
      </c>
      <c r="D122" s="54">
        <v>25</v>
      </c>
      <c r="E122" s="54">
        <v>142</v>
      </c>
      <c r="F122" s="54">
        <v>25</v>
      </c>
      <c r="G122" s="54">
        <v>142</v>
      </c>
      <c r="H122" s="57"/>
      <c r="I122" s="57"/>
      <c r="J122" s="54">
        <v>25</v>
      </c>
      <c r="K122" s="54">
        <v>134</v>
      </c>
      <c r="L122" s="18"/>
      <c r="M122" s="18"/>
      <c r="N122" s="18"/>
      <c r="O122" s="18"/>
      <c r="P122" s="18"/>
      <c r="Q122" s="18"/>
    </row>
    <row r="123" spans="1:17" ht="12.75" customHeight="1">
      <c r="A123" s="20"/>
      <c r="B123" s="34"/>
      <c r="C123" s="25" t="s">
        <v>113</v>
      </c>
      <c r="D123" s="54"/>
      <c r="E123" s="54"/>
      <c r="F123" s="54"/>
      <c r="G123" s="54"/>
      <c r="H123" s="57"/>
      <c r="I123" s="57"/>
      <c r="J123" s="54"/>
      <c r="K123" s="54"/>
      <c r="L123" s="18"/>
      <c r="M123" s="18"/>
      <c r="N123" s="18"/>
      <c r="O123" s="18"/>
      <c r="P123" s="18"/>
      <c r="Q123" s="18"/>
    </row>
    <row r="124" spans="1:17" ht="12.75" customHeight="1">
      <c r="A124" s="20"/>
      <c r="B124" s="34"/>
      <c r="C124" s="25" t="s">
        <v>114</v>
      </c>
      <c r="D124" s="54">
        <v>30</v>
      </c>
      <c r="E124" s="54">
        <v>137.5</v>
      </c>
      <c r="F124" s="54">
        <v>30</v>
      </c>
      <c r="G124" s="54">
        <v>137.5</v>
      </c>
      <c r="H124" s="57"/>
      <c r="I124" s="57"/>
      <c r="J124" s="54">
        <v>24</v>
      </c>
      <c r="K124" s="54">
        <v>110.5</v>
      </c>
      <c r="L124" s="18"/>
      <c r="M124" s="18"/>
      <c r="N124" s="18"/>
      <c r="O124" s="18"/>
      <c r="P124" s="18"/>
      <c r="Q124" s="18"/>
    </row>
    <row r="125" spans="1:17" ht="12.75" customHeight="1">
      <c r="A125" s="20"/>
      <c r="B125" s="34"/>
      <c r="C125" s="25" t="s">
        <v>115</v>
      </c>
      <c r="D125" s="54">
        <v>1</v>
      </c>
      <c r="E125" s="54">
        <v>4</v>
      </c>
      <c r="F125" s="54">
        <v>1</v>
      </c>
      <c r="G125" s="54">
        <v>4</v>
      </c>
      <c r="H125" s="57"/>
      <c r="I125" s="57"/>
      <c r="J125" s="54">
        <v>2</v>
      </c>
      <c r="K125" s="54">
        <v>7.5</v>
      </c>
      <c r="L125" s="18"/>
      <c r="M125" s="18"/>
      <c r="N125" s="18"/>
      <c r="O125" s="18"/>
      <c r="P125" s="18"/>
      <c r="Q125" s="18"/>
    </row>
    <row r="126" spans="1:17" ht="12.75" customHeight="1">
      <c r="A126" s="20"/>
      <c r="B126" s="34"/>
      <c r="C126" s="25" t="s">
        <v>116</v>
      </c>
      <c r="D126" s="54">
        <v>5</v>
      </c>
      <c r="E126" s="54">
        <v>82.4</v>
      </c>
      <c r="F126" s="54">
        <v>5</v>
      </c>
      <c r="G126" s="54">
        <v>82.4</v>
      </c>
      <c r="H126" s="57"/>
      <c r="I126" s="57"/>
      <c r="J126" s="54">
        <v>6</v>
      </c>
      <c r="K126" s="54">
        <v>100.9</v>
      </c>
      <c r="L126" s="18"/>
      <c r="M126" s="18"/>
      <c r="N126" s="18"/>
      <c r="O126" s="18"/>
      <c r="P126" s="18"/>
      <c r="Q126" s="18"/>
    </row>
    <row r="127" spans="1:17" ht="12.75" customHeight="1">
      <c r="A127" s="20"/>
      <c r="B127" s="34"/>
      <c r="C127" s="26" t="s">
        <v>117</v>
      </c>
      <c r="D127" s="54">
        <v>1</v>
      </c>
      <c r="E127" s="54">
        <v>7</v>
      </c>
      <c r="F127" s="55"/>
      <c r="G127" s="55"/>
      <c r="H127" s="57"/>
      <c r="I127" s="57"/>
      <c r="J127" s="58"/>
      <c r="K127" s="58"/>
      <c r="L127" s="18"/>
      <c r="M127" s="18"/>
      <c r="N127" s="18"/>
      <c r="O127" s="18"/>
      <c r="P127" s="18"/>
      <c r="Q127" s="18"/>
    </row>
    <row r="128" spans="1:17" ht="12.75" customHeight="1">
      <c r="A128" s="20"/>
      <c r="B128" s="34"/>
      <c r="C128" s="25" t="s">
        <v>118</v>
      </c>
      <c r="D128" s="42"/>
      <c r="E128" s="42"/>
      <c r="F128" s="42"/>
      <c r="G128" s="42"/>
      <c r="H128" s="17"/>
      <c r="I128" s="17"/>
      <c r="J128" s="42"/>
      <c r="K128" s="42"/>
      <c r="L128" s="18"/>
      <c r="M128" s="18"/>
      <c r="N128" s="18"/>
      <c r="O128" s="18"/>
      <c r="P128" s="18"/>
      <c r="Q128" s="18"/>
    </row>
    <row r="129" spans="1:17" ht="12.75" customHeight="1">
      <c r="A129" s="20"/>
      <c r="B129" s="34"/>
      <c r="C129" s="24" t="s">
        <v>29</v>
      </c>
      <c r="D129" s="59">
        <f>D117+D118+D119+D120+D121+D122+D123+D124+D125+D126+D127+D128</f>
        <v>148</v>
      </c>
      <c r="E129" s="59">
        <f t="shared" ref="E129:Q129" si="9">E117+E118+E119+E120+E121+E122+E123+E124+E125+E126+E127+E128</f>
        <v>941.69999999999993</v>
      </c>
      <c r="F129" s="59">
        <f t="shared" si="9"/>
        <v>137</v>
      </c>
      <c r="G129" s="59">
        <f t="shared" si="9"/>
        <v>920.19999999999993</v>
      </c>
      <c r="H129" s="59">
        <f t="shared" si="9"/>
        <v>0</v>
      </c>
      <c r="I129" s="59">
        <f t="shared" si="9"/>
        <v>0</v>
      </c>
      <c r="J129" s="59">
        <f t="shared" si="9"/>
        <v>128</v>
      </c>
      <c r="K129" s="59">
        <f t="shared" si="9"/>
        <v>767.69999999999993</v>
      </c>
      <c r="L129" s="18">
        <f t="shared" si="9"/>
        <v>0</v>
      </c>
      <c r="M129" s="18">
        <f t="shared" si="9"/>
        <v>0</v>
      </c>
      <c r="N129" s="18">
        <f t="shared" si="9"/>
        <v>0</v>
      </c>
      <c r="O129" s="18">
        <f t="shared" si="9"/>
        <v>0</v>
      </c>
      <c r="P129" s="18">
        <f t="shared" si="9"/>
        <v>0</v>
      </c>
      <c r="Q129" s="18">
        <f t="shared" si="9"/>
        <v>0</v>
      </c>
    </row>
    <row r="130" spans="1:17" ht="25.5" customHeight="1">
      <c r="A130" s="27"/>
      <c r="B130" s="48"/>
      <c r="C130" s="49" t="s">
        <v>119</v>
      </c>
      <c r="D130" s="28">
        <f>D30+D38+D52+D63+D70+D78+D91+D102+D115+D129</f>
        <v>1076</v>
      </c>
      <c r="E130" s="50">
        <f t="shared" ref="E130:Q130" si="10">E30+E38+E52+E63+E70+E78+E91+E102+E115+E129</f>
        <v>6383.24</v>
      </c>
      <c r="F130" s="28">
        <f t="shared" si="10"/>
        <v>1008</v>
      </c>
      <c r="G130" s="50">
        <f t="shared" si="10"/>
        <v>6206.08</v>
      </c>
      <c r="H130" s="28">
        <f t="shared" si="10"/>
        <v>8</v>
      </c>
      <c r="I130" s="50">
        <f t="shared" si="10"/>
        <v>39.200000000000003</v>
      </c>
      <c r="J130" s="28">
        <f t="shared" si="10"/>
        <v>1039</v>
      </c>
      <c r="K130" s="50">
        <f t="shared" si="10"/>
        <v>5777.2</v>
      </c>
      <c r="L130" s="29">
        <f t="shared" si="10"/>
        <v>0</v>
      </c>
      <c r="M130" s="46">
        <f t="shared" si="10"/>
        <v>0</v>
      </c>
      <c r="N130" s="29">
        <f t="shared" si="10"/>
        <v>0</v>
      </c>
      <c r="O130" s="46">
        <f t="shared" si="10"/>
        <v>0</v>
      </c>
      <c r="P130" s="29">
        <f t="shared" si="10"/>
        <v>0</v>
      </c>
      <c r="Q130" s="46">
        <f t="shared" si="10"/>
        <v>0</v>
      </c>
    </row>
    <row r="131" spans="1:17" s="2" customFormat="1">
      <c r="A131" s="51" t="s">
        <v>120</v>
      </c>
      <c r="B131" s="92" t="s">
        <v>121</v>
      </c>
      <c r="C131" s="93"/>
      <c r="D131" s="30">
        <f t="shared" ref="D131:Q131" si="11">SUM(D130:D130)</f>
        <v>1076</v>
      </c>
      <c r="E131" s="31">
        <f t="shared" si="11"/>
        <v>6383.24</v>
      </c>
      <c r="F131" s="30">
        <f t="shared" si="11"/>
        <v>1008</v>
      </c>
      <c r="G131" s="31">
        <f t="shared" si="11"/>
        <v>6206.08</v>
      </c>
      <c r="H131" s="30">
        <f t="shared" si="11"/>
        <v>8</v>
      </c>
      <c r="I131" s="31">
        <f t="shared" si="11"/>
        <v>39.200000000000003</v>
      </c>
      <c r="J131" s="30">
        <f t="shared" si="11"/>
        <v>1039</v>
      </c>
      <c r="K131" s="31">
        <f t="shared" si="11"/>
        <v>5777.2</v>
      </c>
      <c r="L131" s="30">
        <f t="shared" si="11"/>
        <v>0</v>
      </c>
      <c r="M131" s="31">
        <f t="shared" si="11"/>
        <v>0</v>
      </c>
      <c r="N131" s="30">
        <f t="shared" si="11"/>
        <v>0</v>
      </c>
      <c r="O131" s="31">
        <f t="shared" si="11"/>
        <v>0</v>
      </c>
      <c r="P131" s="30">
        <f t="shared" si="11"/>
        <v>0</v>
      </c>
      <c r="Q131" s="31">
        <f t="shared" si="11"/>
        <v>0</v>
      </c>
    </row>
    <row r="135" spans="1:17">
      <c r="K135" s="41"/>
    </row>
    <row r="136" spans="1:17">
      <c r="F136" s="9"/>
      <c r="G136" s="71"/>
    </row>
    <row r="137" spans="1:17">
      <c r="K137" s="41"/>
    </row>
  </sheetData>
  <autoFilter ref="C21:C131"/>
  <mergeCells count="36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Декабрь 2013г</vt:lpstr>
      <vt:lpstr>Декабрь 2013г. по 6-10</vt:lpstr>
      <vt:lpstr>Декабрь 2013г. по 0,4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2014-01-16T13:00:12Z</dcterms:modified>
</cp:coreProperties>
</file>